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4890" windowWidth="19440" windowHeight="4950" tabRatio="716"/>
  </bookViews>
  <sheets>
    <sheet name="CA Data Sources" sheetId="53" r:id="rId1"/>
    <sheet name="CA Aliso Canyon - Dominguez" sheetId="8" r:id="rId2"/>
    <sheet name="CA Dyer Creek - Mount Poso" sheetId="9" r:id="rId3"/>
    <sheet name="CA Mountain View - Sawtelle" sheetId="10" r:id="rId4"/>
    <sheet name="CA Seal Beach - Zaca" sheetId="11" r:id="rId5"/>
    <sheet name="CA Federal OCS" sheetId="52" r:id="rId6"/>
    <sheet name="ANS" sheetId="12" r:id="rId7"/>
    <sheet name="Angola-Dalia" sheetId="13" r:id="rId8"/>
    <sheet name="Angola-Girassol" sheetId="15" r:id="rId9"/>
    <sheet name="Angola-Greater Plutonio" sheetId="16" r:id="rId10"/>
    <sheet name="Argentina-Canadon Seco" sheetId="14" r:id="rId11"/>
    <sheet name="Argentina-Escalante" sheetId="17" r:id="rId12"/>
    <sheet name="Argentina-Hydra" sheetId="18" r:id="rId13"/>
    <sheet name="Australia-Pyrenees" sheetId="19" r:id="rId14"/>
    <sheet name="Brazil-Albacora Leste" sheetId="20" r:id="rId15"/>
    <sheet name="Brazil-Frade" sheetId="21" r:id="rId16"/>
    <sheet name="Brazil-Marlim" sheetId="22" r:id="rId17"/>
    <sheet name="Brazil-Marlim Sul" sheetId="23" r:id="rId18"/>
    <sheet name="Brazil-Ostra" sheetId="24" r:id="rId19"/>
    <sheet name="Brazil-Polvo" sheetId="25" r:id="rId20"/>
    <sheet name="Cameroon-Lokele" sheetId="26" r:id="rId21"/>
    <sheet name="Canada-Federated" sheetId="28" r:id="rId22"/>
    <sheet name="Canada-Koch Alberta" sheetId="29" r:id="rId23"/>
    <sheet name="Canada-Mixed Sweet Blend" sheetId="30" r:id="rId24"/>
    <sheet name="Canada-Albian Heavy" sheetId="31" r:id="rId25"/>
    <sheet name="Canada-Cold Lake" sheetId="32" r:id="rId26"/>
    <sheet name="Canada-Suncor Synthetic A &amp; C" sheetId="33" r:id="rId27"/>
    <sheet name="Canada-Syncrude Sweet Premium" sheetId="34" r:id="rId28"/>
    <sheet name="Colombia-Castilla" sheetId="40" r:id="rId29"/>
    <sheet name="Colombia-Vasconia" sheetId="35" r:id="rId30"/>
    <sheet name="Ecuador-Napo" sheetId="36" r:id="rId31"/>
    <sheet name="Ecuador-Oriente" sheetId="37" r:id="rId32"/>
    <sheet name="Iraq-Basra Light" sheetId="41" r:id="rId33"/>
    <sheet name="Kuwait-Eocene" sheetId="42" r:id="rId34"/>
    <sheet name="Kuwait-Ratawi" sheetId="43" r:id="rId35"/>
    <sheet name="Nigeria-Bonny Light" sheetId="44" r:id="rId36"/>
    <sheet name="Oman-Oman" sheetId="45" r:id="rId37"/>
    <sheet name="Peru-Loreto" sheetId="38" r:id="rId38"/>
    <sheet name="Peru-Mayna" sheetId="39" r:id="rId39"/>
    <sheet name="Russia-ESPO" sheetId="46" r:id="rId40"/>
    <sheet name="Saudi Arabia-Arab Extra Light" sheetId="47" r:id="rId41"/>
    <sheet name="Saudi Arabia-Arab Light" sheetId="48" r:id="rId42"/>
    <sheet name="Trinidad-Calypso" sheetId="27" r:id="rId43"/>
    <sheet name="Venezuela-Boscan" sheetId="49" r:id="rId44"/>
    <sheet name="Venezuela-Petrozuata" sheetId="50" r:id="rId45"/>
    <sheet name="Venezuela-Zuata Sweet" sheetId="51" r:id="rId46"/>
  </sheets>
  <calcPr calcId="145621"/>
</workbook>
</file>

<file path=xl/calcChain.xml><?xml version="1.0" encoding="utf-8"?>
<calcChain xmlns="http://schemas.openxmlformats.org/spreadsheetml/2006/main">
  <c r="D163" i="12" l="1"/>
  <c r="D162" i="12"/>
  <c r="D161" i="12"/>
  <c r="D160" i="12"/>
  <c r="D159" i="12"/>
  <c r="D158" i="12"/>
  <c r="D157" i="12"/>
  <c r="B169" i="12"/>
  <c r="B170" i="12" s="1"/>
  <c r="D164" i="12" l="1"/>
  <c r="D93" i="23" l="1"/>
  <c r="D92" i="23"/>
  <c r="D91" i="23"/>
  <c r="D90" i="23"/>
  <c r="D89" i="23"/>
  <c r="D88" i="23"/>
  <c r="D87" i="23"/>
  <c r="B100" i="23"/>
  <c r="B99" i="23"/>
  <c r="D94" i="23" l="1"/>
  <c r="D94" i="21" l="1"/>
  <c r="D93" i="21"/>
  <c r="D92" i="21"/>
  <c r="D91" i="21"/>
  <c r="D90" i="21"/>
  <c r="D89" i="21"/>
  <c r="D95" i="21" s="1"/>
  <c r="D88" i="21"/>
  <c r="B100" i="21"/>
  <c r="B101" i="21" s="1"/>
  <c r="D94" i="20" l="1"/>
  <c r="D93" i="20"/>
  <c r="D92" i="20"/>
  <c r="D91" i="20"/>
  <c r="D90" i="20"/>
  <c r="D89" i="20"/>
  <c r="D88" i="20"/>
  <c r="B101" i="20"/>
  <c r="B100" i="20"/>
  <c r="D95" i="20" l="1"/>
  <c r="D92" i="19" l="1"/>
  <c r="D91" i="19"/>
  <c r="D90" i="19"/>
  <c r="D89" i="19"/>
  <c r="D88" i="19"/>
  <c r="D87" i="19"/>
  <c r="D86" i="19"/>
  <c r="B98" i="19"/>
  <c r="B99" i="19" s="1"/>
  <c r="D93" i="19"/>
  <c r="D93" i="15" l="1"/>
  <c r="D92" i="15"/>
  <c r="D91" i="15"/>
  <c r="D90" i="15"/>
  <c r="D89" i="15"/>
  <c r="D88" i="15"/>
  <c r="D94" i="15" s="1"/>
  <c r="D87" i="15"/>
  <c r="B100" i="15"/>
  <c r="B99" i="15"/>
  <c r="C144" i="53" l="1"/>
  <c r="D144" i="53" s="1"/>
  <c r="G144" i="53" s="1"/>
  <c r="D138" i="53"/>
  <c r="G138" i="53" s="1"/>
  <c r="D137" i="53"/>
  <c r="G137" i="53" s="1"/>
  <c r="D136" i="53"/>
  <c r="G136" i="53" s="1"/>
  <c r="C136" i="53"/>
  <c r="C125" i="53"/>
  <c r="D125" i="53" s="1"/>
  <c r="G125" i="53" s="1"/>
  <c r="D122" i="53"/>
  <c r="G122" i="53" s="1"/>
  <c r="D121" i="53"/>
  <c r="G121" i="53" s="1"/>
  <c r="C121" i="53"/>
  <c r="C110" i="53"/>
  <c r="D110" i="53" s="1"/>
  <c r="G110" i="53" s="1"/>
  <c r="D105" i="53"/>
  <c r="I105" i="53" s="1"/>
  <c r="D104" i="53"/>
  <c r="I104" i="53" s="1"/>
  <c r="D103" i="53"/>
  <c r="G103" i="53" s="1"/>
  <c r="C103" i="53"/>
  <c r="C98" i="53"/>
  <c r="D98" i="53" s="1"/>
  <c r="G98" i="53" s="1"/>
  <c r="D95" i="53"/>
  <c r="G95" i="53" s="1"/>
  <c r="C95" i="53"/>
  <c r="G91" i="53"/>
  <c r="D91" i="53"/>
  <c r="C90" i="53"/>
  <c r="D90" i="53" s="1"/>
  <c r="D145" i="53" l="1"/>
  <c r="G145" i="53" s="1"/>
  <c r="G90" i="53"/>
  <c r="G91" i="34" l="1"/>
  <c r="F91" i="34"/>
  <c r="G90" i="34"/>
  <c r="F90" i="34"/>
  <c r="G92" i="33"/>
  <c r="F92" i="33"/>
  <c r="G91" i="33"/>
  <c r="F91" i="33"/>
  <c r="G92" i="32"/>
  <c r="F92" i="32"/>
  <c r="G91" i="32"/>
  <c r="F91" i="32"/>
  <c r="G92" i="31"/>
  <c r="F92" i="31"/>
  <c r="G91" i="31"/>
  <c r="F91" i="31"/>
  <c r="F88" i="12"/>
  <c r="F87" i="12"/>
  <c r="F86" i="12"/>
  <c r="O132" i="12"/>
  <c r="Q132" i="12"/>
  <c r="S132" i="12"/>
  <c r="U132" i="12"/>
  <c r="F120" i="12"/>
  <c r="H120" i="12"/>
  <c r="I120" i="12"/>
  <c r="J120" i="12"/>
  <c r="M120" i="12"/>
  <c r="M122" i="12"/>
  <c r="K120" i="12"/>
  <c r="G120" i="12"/>
  <c r="E120" i="12"/>
  <c r="D120" i="12"/>
  <c r="C120" i="12"/>
  <c r="F87" i="30"/>
  <c r="E87" i="30"/>
  <c r="F86" i="30"/>
  <c r="E86" i="30"/>
  <c r="F87" i="29"/>
  <c r="E87" i="29"/>
  <c r="F86" i="29"/>
  <c r="E86" i="29"/>
  <c r="F87" i="28"/>
  <c r="E87" i="28"/>
  <c r="F86" i="28"/>
  <c r="E86" i="28"/>
  <c r="Q55" i="52"/>
  <c r="P55" i="52"/>
  <c r="O55" i="52"/>
  <c r="N55" i="52"/>
  <c r="M55" i="52"/>
  <c r="L55" i="52"/>
  <c r="K55" i="52"/>
  <c r="J55" i="52"/>
  <c r="I55" i="52"/>
  <c r="H55" i="52"/>
  <c r="G55" i="52"/>
  <c r="Q54" i="52"/>
  <c r="P54" i="52"/>
  <c r="O54" i="52"/>
  <c r="N54" i="52"/>
  <c r="M54" i="52"/>
  <c r="L54" i="52"/>
  <c r="K54" i="52"/>
  <c r="J54" i="52"/>
  <c r="I54" i="52"/>
  <c r="H54" i="52"/>
  <c r="G54" i="52"/>
  <c r="Q27" i="52"/>
  <c r="P27" i="52"/>
  <c r="O27" i="52"/>
  <c r="N27" i="52"/>
  <c r="M27" i="52"/>
  <c r="L27" i="52"/>
  <c r="K27" i="52"/>
  <c r="J27" i="52"/>
  <c r="I27" i="52"/>
  <c r="H27" i="52"/>
  <c r="G27" i="52"/>
  <c r="AL55" i="11"/>
  <c r="AK55" i="11"/>
  <c r="AJ55" i="11"/>
  <c r="AI55" i="11"/>
  <c r="AH55" i="11"/>
  <c r="AG55" i="11"/>
  <c r="AF55" i="11"/>
  <c r="AE55" i="11"/>
  <c r="AD55" i="11"/>
  <c r="AC55" i="11"/>
  <c r="AB55" i="11"/>
  <c r="AA55" i="11"/>
  <c r="Z55" i="11"/>
  <c r="Y55" i="11"/>
  <c r="X55" i="11"/>
  <c r="W55" i="11"/>
  <c r="V55" i="11"/>
  <c r="U55" i="11"/>
  <c r="T55" i="11"/>
  <c r="S55" i="11"/>
  <c r="R55" i="11"/>
  <c r="Q55" i="11"/>
  <c r="P55" i="11"/>
  <c r="O55" i="11"/>
  <c r="N55" i="11"/>
  <c r="M55" i="11"/>
  <c r="L55" i="11"/>
  <c r="K55" i="11"/>
  <c r="J55" i="11"/>
  <c r="I55" i="11"/>
  <c r="H55" i="11"/>
  <c r="G55" i="11"/>
  <c r="AL54" i="11"/>
  <c r="AK54" i="11"/>
  <c r="AJ54" i="11"/>
  <c r="AI54" i="11"/>
  <c r="AH54" i="11"/>
  <c r="AG54" i="11"/>
  <c r="AF54" i="11"/>
  <c r="AE54" i="11"/>
  <c r="AD54" i="11"/>
  <c r="AC54" i="11"/>
  <c r="AB54" i="11"/>
  <c r="AA54" i="11"/>
  <c r="Z54" i="11"/>
  <c r="Y54" i="11"/>
  <c r="X54" i="11"/>
  <c r="W54" i="11"/>
  <c r="V54" i="11"/>
  <c r="U54" i="11"/>
  <c r="T54" i="11"/>
  <c r="S54" i="11"/>
  <c r="R54" i="11"/>
  <c r="Q54" i="11"/>
  <c r="P54" i="11"/>
  <c r="O54" i="11"/>
  <c r="N54" i="11"/>
  <c r="M54" i="11"/>
  <c r="L54" i="11"/>
  <c r="K54" i="11"/>
  <c r="J54" i="11"/>
  <c r="I54" i="11"/>
  <c r="H54" i="11"/>
  <c r="G54"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X55" i="10"/>
  <c r="X54" i="10"/>
  <c r="X27" i="10"/>
  <c r="AR55" i="10"/>
  <c r="AR54" i="10"/>
  <c r="AR27" i="10"/>
  <c r="Y55" i="10"/>
  <c r="Y54" i="10"/>
  <c r="Y27" i="10"/>
  <c r="V55" i="10"/>
  <c r="V54" i="10"/>
  <c r="V27" i="10"/>
  <c r="BD55" i="10"/>
  <c r="BC55" i="10"/>
  <c r="BB55" i="10"/>
  <c r="BA55" i="10"/>
  <c r="AZ55" i="10"/>
  <c r="AY55" i="10"/>
  <c r="AX55" i="10"/>
  <c r="AW55" i="10"/>
  <c r="AV55" i="10"/>
  <c r="AU55" i="10"/>
  <c r="AT55" i="10"/>
  <c r="AS55" i="10"/>
  <c r="AQ55" i="10"/>
  <c r="AP55" i="10"/>
  <c r="AO55" i="10"/>
  <c r="AN55" i="10"/>
  <c r="AM55" i="10"/>
  <c r="AL55" i="10"/>
  <c r="AK55" i="10"/>
  <c r="AJ55" i="10"/>
  <c r="AI55" i="10"/>
  <c r="AH55" i="10"/>
  <c r="AG55" i="10"/>
  <c r="AF55" i="10"/>
  <c r="AE55" i="10"/>
  <c r="AD55" i="10"/>
  <c r="AC55" i="10"/>
  <c r="AB55" i="10"/>
  <c r="AA55" i="10"/>
  <c r="Z55" i="10"/>
  <c r="W55" i="10"/>
  <c r="U55" i="10"/>
  <c r="T55" i="10"/>
  <c r="S55" i="10"/>
  <c r="R55" i="10"/>
  <c r="Q55" i="10"/>
  <c r="P55" i="10"/>
  <c r="O55" i="10"/>
  <c r="N55" i="10"/>
  <c r="M55" i="10"/>
  <c r="L55" i="10"/>
  <c r="K55" i="10"/>
  <c r="J55" i="10"/>
  <c r="I55" i="10"/>
  <c r="H55" i="10"/>
  <c r="G55" i="10"/>
  <c r="BD54" i="10"/>
  <c r="BC54" i="10"/>
  <c r="BB54" i="10"/>
  <c r="BA54" i="10"/>
  <c r="AZ54" i="10"/>
  <c r="AY54" i="10"/>
  <c r="AX54" i="10"/>
  <c r="AW54" i="10"/>
  <c r="AV54" i="10"/>
  <c r="AU54" i="10"/>
  <c r="AT54" i="10"/>
  <c r="AS54" i="10"/>
  <c r="AQ54" i="10"/>
  <c r="AP54" i="10"/>
  <c r="AO54" i="10"/>
  <c r="AN54" i="10"/>
  <c r="AM54" i="10"/>
  <c r="AL54" i="10"/>
  <c r="AK54" i="10"/>
  <c r="AJ54" i="10"/>
  <c r="AI54" i="10"/>
  <c r="AH54" i="10"/>
  <c r="AG54" i="10"/>
  <c r="AF54" i="10"/>
  <c r="AE54" i="10"/>
  <c r="AD54" i="10"/>
  <c r="AC54" i="10"/>
  <c r="AB54" i="10"/>
  <c r="AA54" i="10"/>
  <c r="Z54" i="10"/>
  <c r="W54" i="10"/>
  <c r="U54" i="10"/>
  <c r="T54" i="10"/>
  <c r="S54" i="10"/>
  <c r="R54" i="10"/>
  <c r="Q54" i="10"/>
  <c r="P54" i="10"/>
  <c r="O54" i="10"/>
  <c r="N54" i="10"/>
  <c r="M54" i="10"/>
  <c r="L54" i="10"/>
  <c r="K54" i="10"/>
  <c r="J54" i="10"/>
  <c r="I54" i="10"/>
  <c r="H54" i="10"/>
  <c r="G54" i="10"/>
  <c r="BD27" i="10"/>
  <c r="BC27" i="10"/>
  <c r="BB27" i="10"/>
  <c r="BA27" i="10"/>
  <c r="AZ27" i="10"/>
  <c r="AY27" i="10"/>
  <c r="AX27" i="10"/>
  <c r="AW27" i="10"/>
  <c r="AV27" i="10"/>
  <c r="AU27" i="10"/>
  <c r="AT27" i="10"/>
  <c r="AS27" i="10"/>
  <c r="AQ27" i="10"/>
  <c r="AP27" i="10"/>
  <c r="AO27" i="10"/>
  <c r="AN27" i="10"/>
  <c r="AM27" i="10"/>
  <c r="AL27" i="10"/>
  <c r="AK27" i="10"/>
  <c r="AJ27" i="10"/>
  <c r="AI27" i="10"/>
  <c r="AH27" i="10"/>
  <c r="AG27" i="10"/>
  <c r="AF27" i="10"/>
  <c r="AE27" i="10"/>
  <c r="AD27" i="10"/>
  <c r="AC27" i="10"/>
  <c r="AB27" i="10"/>
  <c r="AA27" i="10"/>
  <c r="Z27" i="10"/>
  <c r="W27" i="10"/>
  <c r="U27" i="10"/>
  <c r="T27" i="10"/>
  <c r="S27" i="10"/>
  <c r="R27" i="10"/>
  <c r="Q27" i="10"/>
  <c r="P27" i="10"/>
  <c r="O27" i="10"/>
  <c r="N27" i="10"/>
  <c r="M27" i="10"/>
  <c r="L27" i="10"/>
  <c r="K27" i="10"/>
  <c r="J27" i="10"/>
  <c r="I27" i="10"/>
  <c r="H27" i="10"/>
  <c r="G27" i="10"/>
  <c r="BD55" i="9"/>
  <c r="BD54" i="9"/>
  <c r="BD27" i="9"/>
  <c r="AX55" i="9"/>
  <c r="AX54" i="9"/>
  <c r="AX27" i="9"/>
  <c r="AW55" i="9"/>
  <c r="AW54" i="9"/>
  <c r="AW27" i="9"/>
  <c r="AQ55" i="9"/>
  <c r="AQ54" i="9"/>
  <c r="AQ27" i="9"/>
  <c r="AD55" i="9"/>
  <c r="AD54" i="9"/>
  <c r="AD27" i="9"/>
  <c r="AC55" i="9"/>
  <c r="AC54" i="9"/>
  <c r="AC27" i="9"/>
  <c r="AA55" i="9"/>
  <c r="AA54" i="9"/>
  <c r="AA27" i="9"/>
  <c r="BC55" i="9"/>
  <c r="BB55" i="9"/>
  <c r="BA55" i="9"/>
  <c r="AZ55" i="9"/>
  <c r="AY55" i="9"/>
  <c r="AV55" i="9"/>
  <c r="AU55" i="9"/>
  <c r="AT55" i="9"/>
  <c r="AS55" i="9"/>
  <c r="AR55" i="9"/>
  <c r="AP55" i="9"/>
  <c r="AO55" i="9"/>
  <c r="AN55" i="9"/>
  <c r="AM55" i="9"/>
  <c r="AL55" i="9"/>
  <c r="AK55" i="9"/>
  <c r="AJ55" i="9"/>
  <c r="AI55" i="9"/>
  <c r="AH55" i="9"/>
  <c r="AG55" i="9"/>
  <c r="AF55" i="9"/>
  <c r="AE55" i="9"/>
  <c r="AB55" i="9"/>
  <c r="Z55" i="9"/>
  <c r="Y55" i="9"/>
  <c r="X55" i="9"/>
  <c r="W55" i="9"/>
  <c r="V55" i="9"/>
  <c r="U55" i="9"/>
  <c r="T55" i="9"/>
  <c r="S55" i="9"/>
  <c r="R55" i="9"/>
  <c r="Q55" i="9"/>
  <c r="P55" i="9"/>
  <c r="O55" i="9"/>
  <c r="N55" i="9"/>
  <c r="M55" i="9"/>
  <c r="L55" i="9"/>
  <c r="K55" i="9"/>
  <c r="J55" i="9"/>
  <c r="I55" i="9"/>
  <c r="H55" i="9"/>
  <c r="G55" i="9"/>
  <c r="BC54" i="9"/>
  <c r="BB54" i="9"/>
  <c r="BA54" i="9"/>
  <c r="AZ54" i="9"/>
  <c r="AY54" i="9"/>
  <c r="AV54" i="9"/>
  <c r="AU54" i="9"/>
  <c r="AT54" i="9"/>
  <c r="AS54" i="9"/>
  <c r="AR54" i="9"/>
  <c r="AP54" i="9"/>
  <c r="AO54" i="9"/>
  <c r="AN54" i="9"/>
  <c r="AM54" i="9"/>
  <c r="AL54" i="9"/>
  <c r="AK54" i="9"/>
  <c r="AJ54" i="9"/>
  <c r="AI54" i="9"/>
  <c r="AH54" i="9"/>
  <c r="AG54" i="9"/>
  <c r="AF54" i="9"/>
  <c r="AE54" i="9"/>
  <c r="AB54" i="9"/>
  <c r="Z54" i="9"/>
  <c r="Y54" i="9"/>
  <c r="X54" i="9"/>
  <c r="W54" i="9"/>
  <c r="V54" i="9"/>
  <c r="U54" i="9"/>
  <c r="T54" i="9"/>
  <c r="S54" i="9"/>
  <c r="R54" i="9"/>
  <c r="Q54" i="9"/>
  <c r="P54" i="9"/>
  <c r="O54" i="9"/>
  <c r="N54" i="9"/>
  <c r="M54" i="9"/>
  <c r="L54" i="9"/>
  <c r="K54" i="9"/>
  <c r="J54" i="9"/>
  <c r="I54" i="9"/>
  <c r="H54" i="9"/>
  <c r="G54" i="9"/>
  <c r="BC27" i="9"/>
  <c r="BB27" i="9"/>
  <c r="BA27" i="9"/>
  <c r="AZ27" i="9"/>
  <c r="AY27" i="9"/>
  <c r="AV27" i="9"/>
  <c r="AU27" i="9"/>
  <c r="AT27" i="9"/>
  <c r="AS27" i="9"/>
  <c r="AR27" i="9"/>
  <c r="AP27" i="9"/>
  <c r="AO27" i="9"/>
  <c r="AN27" i="9"/>
  <c r="AM27" i="9"/>
  <c r="AL27" i="9"/>
  <c r="AK27" i="9"/>
  <c r="AJ27" i="9"/>
  <c r="AI27" i="9"/>
  <c r="AH27" i="9"/>
  <c r="AG27" i="9"/>
  <c r="AF27" i="9"/>
  <c r="AE27" i="9"/>
  <c r="AB27" i="9"/>
  <c r="Z27" i="9"/>
  <c r="Y27" i="9"/>
  <c r="X27" i="9"/>
  <c r="W27" i="9"/>
  <c r="V27" i="9"/>
  <c r="U27" i="9"/>
  <c r="T27" i="9"/>
  <c r="S27" i="9"/>
  <c r="R27" i="9"/>
  <c r="Q27" i="9"/>
  <c r="P27" i="9"/>
  <c r="O27" i="9"/>
  <c r="N27" i="9"/>
  <c r="M27" i="9"/>
  <c r="L27" i="9"/>
  <c r="K27" i="9"/>
  <c r="J27" i="9"/>
  <c r="I27" i="9"/>
  <c r="H27" i="9"/>
  <c r="G27" i="9"/>
  <c r="K55" i="8"/>
  <c r="K54" i="8"/>
  <c r="K27" i="8"/>
  <c r="V55" i="8"/>
  <c r="V54" i="8"/>
  <c r="V27" i="8"/>
  <c r="AS55" i="8"/>
  <c r="AS54" i="8"/>
  <c r="AS27" i="8"/>
  <c r="AZ55" i="8"/>
  <c r="AZ54" i="8"/>
  <c r="AZ27" i="8"/>
  <c r="BD55" i="8"/>
  <c r="BC55" i="8"/>
  <c r="BB55" i="8"/>
  <c r="BA55" i="8"/>
  <c r="AY55" i="8"/>
  <c r="AX55" i="8"/>
  <c r="AW55" i="8"/>
  <c r="AV55" i="8"/>
  <c r="AU55" i="8"/>
  <c r="AT55" i="8"/>
  <c r="AR55" i="8"/>
  <c r="AQ55" i="8"/>
  <c r="AP55" i="8"/>
  <c r="AO55" i="8"/>
  <c r="AN55" i="8"/>
  <c r="AM55" i="8"/>
  <c r="AL55" i="8"/>
  <c r="AK55" i="8"/>
  <c r="AJ55" i="8"/>
  <c r="AI55" i="8"/>
  <c r="AH55" i="8"/>
  <c r="AG55" i="8"/>
  <c r="AF55" i="8"/>
  <c r="AE55" i="8"/>
  <c r="AD55" i="8"/>
  <c r="AC55" i="8"/>
  <c r="AB55" i="8"/>
  <c r="AA55" i="8"/>
  <c r="Z55" i="8"/>
  <c r="Y55" i="8"/>
  <c r="X55" i="8"/>
  <c r="W55" i="8"/>
  <c r="U55" i="8"/>
  <c r="T55" i="8"/>
  <c r="S55" i="8"/>
  <c r="R55" i="8"/>
  <c r="Q55" i="8"/>
  <c r="P55" i="8"/>
  <c r="O55" i="8"/>
  <c r="N55" i="8"/>
  <c r="M55" i="8"/>
  <c r="L55" i="8"/>
  <c r="J55" i="8"/>
  <c r="I55" i="8"/>
  <c r="H55" i="8"/>
  <c r="G55" i="8"/>
  <c r="BD54" i="8"/>
  <c r="BC54" i="8"/>
  <c r="BB54" i="8"/>
  <c r="BA54" i="8"/>
  <c r="AY54" i="8"/>
  <c r="AX54" i="8"/>
  <c r="AW54" i="8"/>
  <c r="AV54" i="8"/>
  <c r="AU54" i="8"/>
  <c r="AT54" i="8"/>
  <c r="AR54" i="8"/>
  <c r="AQ54" i="8"/>
  <c r="AP54" i="8"/>
  <c r="AO54" i="8"/>
  <c r="AN54" i="8"/>
  <c r="AM54" i="8"/>
  <c r="AL54" i="8"/>
  <c r="AK54" i="8"/>
  <c r="AJ54" i="8"/>
  <c r="AI54" i="8"/>
  <c r="AH54" i="8"/>
  <c r="AG54" i="8"/>
  <c r="AF54" i="8"/>
  <c r="AE54" i="8"/>
  <c r="AD54" i="8"/>
  <c r="AC54" i="8"/>
  <c r="AB54" i="8"/>
  <c r="AA54" i="8"/>
  <c r="Z54" i="8"/>
  <c r="Y54" i="8"/>
  <c r="X54" i="8"/>
  <c r="W54" i="8"/>
  <c r="U54" i="8"/>
  <c r="T54" i="8"/>
  <c r="S54" i="8"/>
  <c r="R54" i="8"/>
  <c r="Q54" i="8"/>
  <c r="P54" i="8"/>
  <c r="O54" i="8"/>
  <c r="N54" i="8"/>
  <c r="M54" i="8"/>
  <c r="L54" i="8"/>
  <c r="J54" i="8"/>
  <c r="I54" i="8"/>
  <c r="H54" i="8"/>
  <c r="G54" i="8"/>
  <c r="BD27" i="8"/>
  <c r="BC27" i="8"/>
  <c r="BB27" i="8"/>
  <c r="BA27" i="8"/>
  <c r="AY27" i="8"/>
  <c r="AX27" i="8"/>
  <c r="AW27" i="8"/>
  <c r="AV27" i="8"/>
  <c r="AU27" i="8"/>
  <c r="AT27" i="8"/>
  <c r="AR27" i="8"/>
  <c r="AQ27" i="8"/>
  <c r="AP27" i="8"/>
  <c r="AO27" i="8"/>
  <c r="AN27" i="8"/>
  <c r="AM27" i="8"/>
  <c r="AL27" i="8"/>
  <c r="AK27" i="8"/>
  <c r="AJ27" i="8"/>
  <c r="AI27" i="8"/>
  <c r="AH27" i="8"/>
  <c r="AG27" i="8"/>
  <c r="AF27" i="8"/>
  <c r="AE27" i="8"/>
  <c r="AD27" i="8"/>
  <c r="AC27" i="8"/>
  <c r="AB27" i="8"/>
  <c r="AA27" i="8"/>
  <c r="Z27" i="8"/>
  <c r="Y27" i="8"/>
  <c r="X27" i="8"/>
  <c r="W27" i="8"/>
  <c r="U27" i="8"/>
  <c r="T27" i="8"/>
  <c r="S27" i="8"/>
  <c r="R27" i="8"/>
  <c r="Q27" i="8"/>
  <c r="P27" i="8"/>
  <c r="O27" i="8"/>
  <c r="N27" i="8"/>
  <c r="M27" i="8"/>
  <c r="L27" i="8"/>
  <c r="J27" i="8"/>
  <c r="I27" i="8"/>
  <c r="H27" i="8"/>
  <c r="G27" i="8"/>
</calcChain>
</file>

<file path=xl/sharedStrings.xml><?xml version="1.0" encoding="utf-8"?>
<sst xmlns="http://schemas.openxmlformats.org/spreadsheetml/2006/main" count="8901" uniqueCount="869">
  <si>
    <t>OK</t>
  </si>
  <si>
    <t>NA</t>
  </si>
  <si>
    <t>Sockeye</t>
  </si>
  <si>
    <t>Santa Clara</t>
  </si>
  <si>
    <t>Sacate</t>
  </si>
  <si>
    <t>Point Pedernales</t>
  </si>
  <si>
    <t>Point Arguello</t>
  </si>
  <si>
    <t>Pescado</t>
  </si>
  <si>
    <t>Hueneme</t>
  </si>
  <si>
    <t>Hondo</t>
  </si>
  <si>
    <t>Dos Cuadras</t>
  </si>
  <si>
    <t>Carpinteria</t>
  </si>
  <si>
    <t>Beta</t>
  </si>
  <si>
    <t>Zaca</t>
  </si>
  <si>
    <t>Yowlumne</t>
  </si>
  <si>
    <t>Wilmington</t>
  </si>
  <si>
    <t>Whittier</t>
  </si>
  <si>
    <t>White Wolf</t>
  </si>
  <si>
    <t>Wheeler Ridge</t>
  </si>
  <si>
    <t>West Mountain</t>
  </si>
  <si>
    <t>Wayside Canyon</t>
  </si>
  <si>
    <t>Walnut</t>
  </si>
  <si>
    <t>Ventura</t>
  </si>
  <si>
    <t>Vallecitos</t>
  </si>
  <si>
    <t>Union Avenue</t>
  </si>
  <si>
    <t>Torrey Canyon</t>
  </si>
  <si>
    <t>Torrance</t>
  </si>
  <si>
    <t>Timber Canyon</t>
  </si>
  <si>
    <t>Ten Section</t>
  </si>
  <si>
    <t>Temescal</t>
  </si>
  <si>
    <t>Tejon, North</t>
  </si>
  <si>
    <t>Tejon Hills</t>
  </si>
  <si>
    <t>Tejon</t>
  </si>
  <si>
    <t>Tapo, North</t>
  </si>
  <si>
    <t>Tapo Ridge</t>
  </si>
  <si>
    <t>Tapo Canyon, South</t>
  </si>
  <si>
    <t>Tapia</t>
  </si>
  <si>
    <t>Strand</t>
  </si>
  <si>
    <t>Stockdale</t>
  </si>
  <si>
    <t>South Mountain</t>
  </si>
  <si>
    <t>Shiells Canyon</t>
  </si>
  <si>
    <t>Shafter, North</t>
  </si>
  <si>
    <t>Sespe</t>
  </si>
  <si>
    <t>Semitropic</t>
  </si>
  <si>
    <t>Seal Beach</t>
  </si>
  <si>
    <t>Unit</t>
  </si>
  <si>
    <t>Output variables</t>
  </si>
  <si>
    <t>gCO2 eq/MJ</t>
  </si>
  <si>
    <t>1.8   Small sources emissions</t>
  </si>
  <si>
    <t>Mile</t>
  </si>
  <si>
    <t>1.7.2.4   Rail</t>
  </si>
  <si>
    <t>1.7.2.3   Pipeline</t>
  </si>
  <si>
    <t>1.7.2.2   Barge</t>
  </si>
  <si>
    <t>1.7.2.1   Ocean tanker</t>
  </si>
  <si>
    <t>.7.2   Transport distance (one way)</t>
  </si>
  <si>
    <t>1.7.1.4   Rail</t>
  </si>
  <si>
    <t>1.7.1.3   Pipeline</t>
  </si>
  <si>
    <t>1.7.1.2   Barge</t>
  </si>
  <si>
    <t>1.7.1.1   Ocean tanker</t>
  </si>
  <si>
    <t>1.7.1   Transport mode (1= Applicable; 0= Not applicable)</t>
  </si>
  <si>
    <t>1.7 Crude oil transport</t>
  </si>
  <si>
    <t>3= High intensity development and high oxidation</t>
  </si>
  <si>
    <t>2= Moderate intensity development and moderate oxidation</t>
  </si>
  <si>
    <t>1= Low intensity development and low oxidation</t>
  </si>
  <si>
    <t>1.6.2   Field development intensity</t>
  </si>
  <si>
    <t>3= High carbon richness (forested)</t>
  </si>
  <si>
    <t>2= Moderate carbon richness (mixed)</t>
  </si>
  <si>
    <t>1= Low carbon richness (semi-arid grasslands)</t>
  </si>
  <si>
    <t>1.6.1   Crude ecosystem carbon richness</t>
  </si>
  <si>
    <t>1.6 Land use impacts</t>
  </si>
  <si>
    <t>scf/bbl oil</t>
  </si>
  <si>
    <t>1.5.4   Venting-to-oil ratio</t>
  </si>
  <si>
    <t>1.5.3   Flaring-to-oil ratio</t>
  </si>
  <si>
    <t>1.5.2   Stabilizer column</t>
  </si>
  <si>
    <t>1.5.1   Heater/treater</t>
  </si>
  <si>
    <t>1.5   Processing practices</t>
  </si>
  <si>
    <t>[-]</t>
  </si>
  <si>
    <t>1.4.8   Fraction of remaining gas reinjected</t>
  </si>
  <si>
    <t>1.4.7   Fraction of required electricity generated onsite</t>
  </si>
  <si>
    <t>bbl steam/bbl oil</t>
  </si>
  <si>
    <t>1.4.6   Steam-to-oil ratio (SOR)</t>
  </si>
  <si>
    <t>1.4.5   Gas flooding injection ratio</t>
  </si>
  <si>
    <t>1.4.4   Gas lifting injection ratio</t>
  </si>
  <si>
    <t>bbl water/bbl oil</t>
  </si>
  <si>
    <t>1.4.3   Water injection ratio</t>
  </si>
  <si>
    <t>1.4.2   Water-to-oil ratio (WOR)</t>
  </si>
  <si>
    <t>1.4.1   Gas-to-oil ratio (GOR)</t>
  </si>
  <si>
    <t>Notes: Enter "NA" where not applicable</t>
  </si>
  <si>
    <t>1.4   Production practices</t>
  </si>
  <si>
    <t>mol%</t>
  </si>
  <si>
    <r>
      <t>H</t>
    </r>
    <r>
      <rPr>
        <vertAlign val="subscript"/>
        <sz val="10"/>
        <color theme="1"/>
        <rFont val="Helvetica"/>
      </rPr>
      <t>2</t>
    </r>
    <r>
      <rPr>
        <sz val="11"/>
        <color theme="1"/>
        <rFont val="Calibri"/>
        <family val="2"/>
        <scheme val="minor"/>
      </rPr>
      <t>S</t>
    </r>
  </si>
  <si>
    <r>
      <t>C</t>
    </r>
    <r>
      <rPr>
        <vertAlign val="subscript"/>
        <sz val="10"/>
        <color theme="1"/>
        <rFont val="Helvetica"/>
      </rPr>
      <t>4</t>
    </r>
  </si>
  <si>
    <r>
      <t>C</t>
    </r>
    <r>
      <rPr>
        <vertAlign val="subscript"/>
        <sz val="10"/>
        <color theme="1"/>
        <rFont val="Helvetica"/>
      </rPr>
      <t>3</t>
    </r>
  </si>
  <si>
    <r>
      <t>C</t>
    </r>
    <r>
      <rPr>
        <vertAlign val="subscript"/>
        <sz val="10"/>
        <color theme="1"/>
        <rFont val="Helvetica"/>
      </rPr>
      <t>2</t>
    </r>
  </si>
  <si>
    <r>
      <t>C</t>
    </r>
    <r>
      <rPr>
        <vertAlign val="subscript"/>
        <sz val="10"/>
        <color theme="1"/>
        <rFont val="Helvetica"/>
      </rPr>
      <t>1</t>
    </r>
  </si>
  <si>
    <r>
      <t>CO</t>
    </r>
    <r>
      <rPr>
        <vertAlign val="subscript"/>
        <sz val="10"/>
        <color theme="1"/>
        <rFont val="Helvetica"/>
      </rPr>
      <t>2</t>
    </r>
  </si>
  <si>
    <r>
      <t>N</t>
    </r>
    <r>
      <rPr>
        <vertAlign val="subscript"/>
        <sz val="10"/>
        <color theme="1"/>
        <rFont val="Helvetica"/>
      </rPr>
      <t>2</t>
    </r>
  </si>
  <si>
    <t>1.3.2   Gas composition</t>
  </si>
  <si>
    <t>deg. API</t>
  </si>
  <si>
    <t>1.3.1   API gravity</t>
  </si>
  <si>
    <t>1.3   Fluid properties</t>
  </si>
  <si>
    <t>psi</t>
  </si>
  <si>
    <t>1.2.6   Number of producing wells</t>
  </si>
  <si>
    <t>bbl/d</t>
  </si>
  <si>
    <t>1.2.5   Oil production volume</t>
  </si>
  <si>
    <t>ft</t>
  </si>
  <si>
    <t>1.2.4   Field depth</t>
  </si>
  <si>
    <t>yr.</t>
  </si>
  <si>
    <t>1.2.3   Field age</t>
  </si>
  <si>
    <t>1.2.2   Field name</t>
  </si>
  <si>
    <t>US Continental</t>
  </si>
  <si>
    <t>1.2.1   Field location (Country)</t>
  </si>
  <si>
    <t>1.2    Field properties</t>
  </si>
  <si>
    <t>1.1.7   Steam flooding</t>
  </si>
  <si>
    <t>1.1.6   Gas flooding</t>
  </si>
  <si>
    <t>1.1.5   Gas lifting</t>
  </si>
  <si>
    <t>1.1.4   Water flooding</t>
  </si>
  <si>
    <t>1.1.3   Gas reinjection</t>
  </si>
  <si>
    <t xml:space="preserve">1.1.2   Water reinjection </t>
  </si>
  <si>
    <t>1.1.1   Downhole pump</t>
  </si>
  <si>
    <t>Notes: Enter "1" where applicable and "0" where not applicable</t>
  </si>
  <si>
    <t>1.1   Production methods</t>
  </si>
  <si>
    <t>1 Inputs</t>
  </si>
  <si>
    <t xml:space="preserve">OPGEE bulk assessment </t>
  </si>
  <si>
    <t>Mountain View</t>
  </si>
  <si>
    <t>Newhall</t>
  </si>
  <si>
    <t>Newhall-Potrero</t>
  </si>
  <si>
    <t>Newport, West</t>
  </si>
  <si>
    <t>Oak Canyon</t>
  </si>
  <si>
    <t>Oak Park</t>
  </si>
  <si>
    <t>Oakridge</t>
  </si>
  <si>
    <t>Oat Mountain</t>
  </si>
  <si>
    <t>Oil Creek</t>
  </si>
  <si>
    <t>Ojai</t>
  </si>
  <si>
    <t>Olive</t>
  </si>
  <si>
    <t>Orcutt</t>
  </si>
  <si>
    <t>Oxnard</t>
  </si>
  <si>
    <t>Paloma</t>
  </si>
  <si>
    <t>Pioneer</t>
  </si>
  <si>
    <t>Placerita</t>
  </si>
  <si>
    <t>Playa Del Rey</t>
  </si>
  <si>
    <t>Pleito</t>
  </si>
  <si>
    <t>Poso Creek</t>
  </si>
  <si>
    <t>Pyramid Hills</t>
  </si>
  <si>
    <t>Railroad Gap</t>
  </si>
  <si>
    <t>Raisin City</t>
  </si>
  <si>
    <t>Ramona</t>
  </si>
  <si>
    <t>Richfield</t>
  </si>
  <si>
    <t>Rincon</t>
  </si>
  <si>
    <t>Rio Bravo</t>
  </si>
  <si>
    <t>Rio Viejo</t>
  </si>
  <si>
    <t>Riverdale</t>
  </si>
  <si>
    <t>Rose</t>
  </si>
  <si>
    <t>Rosecrans</t>
  </si>
  <si>
    <t>Rosecrans, South</t>
  </si>
  <si>
    <t>Rosedale</t>
  </si>
  <si>
    <t>Rosedale Ranch</t>
  </si>
  <si>
    <t>Round Mountain</t>
  </si>
  <si>
    <t>Russell Ranch</t>
  </si>
  <si>
    <t>Salt Lake</t>
  </si>
  <si>
    <t>Salt Lake, South</t>
  </si>
  <si>
    <t>San Ardo</t>
  </si>
  <si>
    <t>San Emidio Nose</t>
  </si>
  <si>
    <t>San Joaquin</t>
  </si>
  <si>
    <t>San Miguelito</t>
  </si>
  <si>
    <t>San Vicente</t>
  </si>
  <si>
    <t>Sansinena</t>
  </si>
  <si>
    <t>Santa Clara Avenue</t>
  </si>
  <si>
    <t>Santa Fe Springs</t>
  </si>
  <si>
    <t>Santa Maria Valley</t>
  </si>
  <si>
    <t>Santa Susana</t>
  </si>
  <si>
    <t>Sargent</t>
  </si>
  <si>
    <t>Saticoy</t>
  </si>
  <si>
    <t>Sawtelle</t>
  </si>
  <si>
    <t>Dyer Creek</t>
  </si>
  <si>
    <t>Edison</t>
  </si>
  <si>
    <t>Edison, NE</t>
  </si>
  <si>
    <t>El Segundo</t>
  </si>
  <si>
    <t>Elk Hills</t>
  </si>
  <si>
    <t>Elwood, S., Offshore</t>
  </si>
  <si>
    <t>Esperanza</t>
  </si>
  <si>
    <t>Eureka Canyon</t>
  </si>
  <si>
    <t>Fruitvale</t>
  </si>
  <si>
    <t>Greeley</t>
  </si>
  <si>
    <t>Hasley Canyon</t>
  </si>
  <si>
    <t>Helm</t>
  </si>
  <si>
    <t>Holser</t>
  </si>
  <si>
    <t>Honor Rancho</t>
  </si>
  <si>
    <t>Hopper Canyon</t>
  </si>
  <si>
    <t>Howard Townsite</t>
  </si>
  <si>
    <t>Huntington Beach</t>
  </si>
  <si>
    <t>Hyperion</t>
  </si>
  <si>
    <t>Inglewood</t>
  </si>
  <si>
    <t>Jacalitos</t>
  </si>
  <si>
    <t>Jasmin</t>
  </si>
  <si>
    <t>Kern Bluff</t>
  </si>
  <si>
    <t>Kern Front</t>
  </si>
  <si>
    <t>Kern River</t>
  </si>
  <si>
    <t>Kettleman Middle Dome</t>
  </si>
  <si>
    <t>Kettleman North Dome</t>
  </si>
  <si>
    <t>La Honda</t>
  </si>
  <si>
    <t>Landslide</t>
  </si>
  <si>
    <t>Las Cienegas</t>
  </si>
  <si>
    <t>Livermore</t>
  </si>
  <si>
    <t>Lompoc</t>
  </si>
  <si>
    <t>Long Beach</t>
  </si>
  <si>
    <t>Long Beach Airport</t>
  </si>
  <si>
    <t>Los Angeles City</t>
  </si>
  <si>
    <t>Los Angeles Downtown</t>
  </si>
  <si>
    <t>Los Angeles, East</t>
  </si>
  <si>
    <t>Lost Hills</t>
  </si>
  <si>
    <t>Lost Hills, Northwest</t>
  </si>
  <si>
    <t>Lynch Canyon</t>
  </si>
  <si>
    <t>Mahala</t>
  </si>
  <si>
    <t>McCool Ranch</t>
  </si>
  <si>
    <t>McDonald Anticline</t>
  </si>
  <si>
    <t>McKittrick</t>
  </si>
  <si>
    <t>Midway-Sunset</t>
  </si>
  <si>
    <t>Monroe Swell</t>
  </si>
  <si>
    <t>Montalvo, West</t>
  </si>
  <si>
    <t>Montebello</t>
  </si>
  <si>
    <t>Monument Junction</t>
  </si>
  <si>
    <t>Morales Canyon</t>
  </si>
  <si>
    <t>Mount Poso</t>
  </si>
  <si>
    <t>Aliso Canyon</t>
  </si>
  <si>
    <t>Ant Hill</t>
  </si>
  <si>
    <t>Antelope Hills</t>
  </si>
  <si>
    <t>Antelope Hills, North</t>
  </si>
  <si>
    <t>Arroyo Grande</t>
  </si>
  <si>
    <t>Asphalto</t>
  </si>
  <si>
    <t>Bandini</t>
  </si>
  <si>
    <t>Bardsdale</t>
  </si>
  <si>
    <t>Barham Ranch</t>
  </si>
  <si>
    <t>Beer Nose</t>
  </si>
  <si>
    <t>Belgian Anticline</t>
  </si>
  <si>
    <t>Bellevue</t>
  </si>
  <si>
    <t>Bellevue, West</t>
  </si>
  <si>
    <t>Belmont, Offshore</t>
  </si>
  <si>
    <t>Belridge, North</t>
  </si>
  <si>
    <t>Belridge, South</t>
  </si>
  <si>
    <t>Beverly Hills</t>
  </si>
  <si>
    <t>Big Mountain</t>
  </si>
  <si>
    <t>Bitterwater</t>
  </si>
  <si>
    <t>Blackwells Corner</t>
  </si>
  <si>
    <t>Brea-Olinda</t>
  </si>
  <si>
    <t>Buena Vista</t>
  </si>
  <si>
    <t>Burrel</t>
  </si>
  <si>
    <t>Cabrillo</t>
  </si>
  <si>
    <t>Camden</t>
  </si>
  <si>
    <t>Canada Larga</t>
  </si>
  <si>
    <t>Canal</t>
  </si>
  <si>
    <t>Canfield Ranch</t>
  </si>
  <si>
    <t>Careaga Canyon</t>
  </si>
  <si>
    <t>Caneros Creek</t>
  </si>
  <si>
    <t>Cascade</t>
  </si>
  <si>
    <t>Casmalia</t>
  </si>
  <si>
    <t>Castaic Hills</t>
  </si>
  <si>
    <t>Cat Canyon</t>
  </si>
  <si>
    <t>Chaffee Canyon</t>
  </si>
  <si>
    <t>Cheviot Hills</t>
  </si>
  <si>
    <t>Chico-Martinez</t>
  </si>
  <si>
    <t>Cienaga Canyon</t>
  </si>
  <si>
    <t>Coalinga</t>
  </si>
  <si>
    <t>Coalinga, East</t>
  </si>
  <si>
    <t>Coles Levee, N</t>
  </si>
  <si>
    <t>Coles Levee, S</t>
  </si>
  <si>
    <t>Comanche Pt.</t>
  </si>
  <si>
    <t>Coyote, East</t>
  </si>
  <si>
    <t>Cuyama, South</t>
  </si>
  <si>
    <t>Cymric</t>
  </si>
  <si>
    <t>Deer Creek</t>
  </si>
  <si>
    <t>Del Valle</t>
  </si>
  <si>
    <t>Devils Den</t>
  </si>
  <si>
    <t>Dominguez</t>
  </si>
  <si>
    <t>Alaska</t>
  </si>
  <si>
    <t>Badami</t>
  </si>
  <si>
    <t>Colville River</t>
  </si>
  <si>
    <t>Endicott</t>
  </si>
  <si>
    <t>Kupuruk River</t>
  </si>
  <si>
    <t>Milne Point</t>
  </si>
  <si>
    <t>Northstar</t>
  </si>
  <si>
    <t>Oooguruk</t>
  </si>
  <si>
    <t>Prudhoe Bay</t>
  </si>
  <si>
    <t>Angola</t>
  </si>
  <si>
    <t>Australia</t>
  </si>
  <si>
    <t>Brazil</t>
  </si>
  <si>
    <t>Cameroon</t>
  </si>
  <si>
    <t>Trinidad</t>
  </si>
  <si>
    <t>Dalia</t>
  </si>
  <si>
    <t>Girassol</t>
  </si>
  <si>
    <t>Greater Plutonia</t>
  </si>
  <si>
    <t>Pyrenees</t>
  </si>
  <si>
    <t>Albacora Leste</t>
  </si>
  <si>
    <t>Frade</t>
  </si>
  <si>
    <t>Marlim</t>
  </si>
  <si>
    <t>Marlim Sul</t>
  </si>
  <si>
    <t>Ostra</t>
  </si>
  <si>
    <t>Polvo</t>
  </si>
  <si>
    <t>Lokele</t>
  </si>
  <si>
    <t>Calypso</t>
  </si>
  <si>
    <t>Argentina</t>
  </si>
  <si>
    <t>Colombia</t>
  </si>
  <si>
    <t>Ecuador</t>
  </si>
  <si>
    <t>Peru</t>
  </si>
  <si>
    <t>Canadon Seco</t>
  </si>
  <si>
    <t>Escalante</t>
  </si>
  <si>
    <t>Hydra</t>
  </si>
  <si>
    <t>Vasconia</t>
  </si>
  <si>
    <t>Napo</t>
  </si>
  <si>
    <t>Oriente</t>
  </si>
  <si>
    <t>Loreto</t>
  </si>
  <si>
    <t>Mayna</t>
  </si>
  <si>
    <t>Canada</t>
  </si>
  <si>
    <t>Federated</t>
  </si>
  <si>
    <t>Koch Alberta</t>
  </si>
  <si>
    <t>Mixed Sweet</t>
  </si>
  <si>
    <t>2 Input assumptions and data</t>
  </si>
  <si>
    <t>User</t>
  </si>
  <si>
    <t>2.1   Crude or SCO name</t>
  </si>
  <si>
    <t>2.2   Crude bitumen properties</t>
  </si>
  <si>
    <t>2.2.1   Crude bitumen API gravity</t>
  </si>
  <si>
    <t>2.2.2   Crude bitumen specific gravity</t>
  </si>
  <si>
    <t>2.2.3   Crude bitumen heating value</t>
  </si>
  <si>
    <t>2.3   Synthetic crude oil (SCO) properties</t>
  </si>
  <si>
    <t>2.3.1   SCO API gravity</t>
  </si>
  <si>
    <t>2.3.2   SCO specific gravity</t>
  </si>
  <si>
    <t>2.3.3   SCO heating value</t>
  </si>
  <si>
    <t>2.4   Diluent properties</t>
  </si>
  <si>
    <t>2.4.1   Diluent API gravity</t>
  </si>
  <si>
    <t>2.4.2   Diluent specific gravity</t>
  </si>
  <si>
    <t>2.4.3   Diluent heating value</t>
  </si>
  <si>
    <t>2.5   Oil production rate (choose bitumen output or SCO below)</t>
  </si>
  <si>
    <t>2.6   Project pathway choices</t>
  </si>
  <si>
    <t>2.6.1   Upgrading or blending</t>
  </si>
  <si>
    <t>2.6.1.1   Hydrocarbon upgraded - Produce SCO</t>
  </si>
  <si>
    <t>2.6.1.2   Hydrocarbon not upgraded - Produce bitumen for dilution</t>
  </si>
  <si>
    <t>Check:</t>
  </si>
  <si>
    <t>2.6.2   Primary extraction methodology</t>
  </si>
  <si>
    <t>2.6.2.1   Mining integrated</t>
  </si>
  <si>
    <t>2.6.2.2   Mining non-integrated</t>
  </si>
  <si>
    <t>2.6.2.3   In situ - Non-thermal production (primary)</t>
  </si>
  <si>
    <t>2.6.2.4   In situ - Steam assisted gravity drainage (SAGD)</t>
  </si>
  <si>
    <t>2.6.2.5   In situ - Cyclic steam stimulation (CSS)</t>
  </si>
  <si>
    <t>2.7   In situ steam oil ratio (SOR)</t>
  </si>
  <si>
    <t>2.7.1   Steam assisted gravity drainage (SAGD) SOR</t>
  </si>
  <si>
    <t>2.7.2   Cyclic steam stimulation (CSS) SOR</t>
  </si>
  <si>
    <t>2.8   Diluent blending</t>
  </si>
  <si>
    <t>2.8.1   Volume fraction of dilbit as diluent</t>
  </si>
  <si>
    <t>2.8.2   Volume fraction of dilbit as bitumen</t>
  </si>
  <si>
    <t>2.8.3   Dilbit heating value</t>
  </si>
  <si>
    <t>2.9   Fuels imported (or recorded as net imports)</t>
  </si>
  <si>
    <t>2.10   Associated gas composition</t>
  </si>
  <si>
    <t>2.11   Land use impact inputs</t>
  </si>
  <si>
    <t>1=</t>
  </si>
  <si>
    <t>Low carbon richness (semi-arid grasslands)</t>
  </si>
  <si>
    <t>2=</t>
  </si>
  <si>
    <t>Moderate carbon richness (mixed)</t>
  </si>
  <si>
    <t>3=</t>
  </si>
  <si>
    <t>High carbon richness (forested)</t>
  </si>
  <si>
    <t>Low intensity development and low oxidation</t>
  </si>
  <si>
    <t>Moderate intensity development and moderate oxidation</t>
  </si>
  <si>
    <t>High intensity development and high oxidation</t>
  </si>
  <si>
    <t xml:space="preserve">2.9.1   Diesel fuel </t>
  </si>
  <si>
    <t xml:space="preserve">2.9.2   Natural gas </t>
  </si>
  <si>
    <t>2.9.3   Electricity</t>
  </si>
  <si>
    <t>2.9.4   Coke</t>
  </si>
  <si>
    <t>2.9.5   Still Gas</t>
  </si>
  <si>
    <t>N2</t>
  </si>
  <si>
    <t>CO2</t>
  </si>
  <si>
    <t>C1</t>
  </si>
  <si>
    <t>C2</t>
  </si>
  <si>
    <t>C3</t>
  </si>
  <si>
    <t>C4+</t>
  </si>
  <si>
    <t>H2S</t>
  </si>
  <si>
    <t>2.11.1   Crude ecosystem carbon richness</t>
  </si>
  <si>
    <t>2.11.2   Field development intensity</t>
  </si>
  <si>
    <t>Units</t>
  </si>
  <si>
    <t>sg</t>
  </si>
  <si>
    <t>STB/d</t>
  </si>
  <si>
    <t>MJ/d</t>
  </si>
  <si>
    <t>bbl steam/bbl bitumen</t>
  </si>
  <si>
    <t>bbl diluent/bbl dilbit</t>
  </si>
  <si>
    <t>bbl bitumen/bbl dilbit</t>
  </si>
  <si>
    <t>MMBtu/bbl dilbit</t>
  </si>
  <si>
    <t>MMBtu/bbl (LHV)</t>
  </si>
  <si>
    <t>Mbtu LHV/d</t>
  </si>
  <si>
    <t>Cold Lake</t>
  </si>
  <si>
    <t>Mining</t>
  </si>
  <si>
    <t>SAGD</t>
  </si>
  <si>
    <t>Syncrude Sweet</t>
  </si>
  <si>
    <t>Castilla</t>
  </si>
  <si>
    <t>Iraq</t>
  </si>
  <si>
    <t>Basrah</t>
  </si>
  <si>
    <t>Kuwait</t>
  </si>
  <si>
    <t>Eocene</t>
  </si>
  <si>
    <t>Ratawi</t>
  </si>
  <si>
    <t>Nigeria</t>
  </si>
  <si>
    <t>Bonny Light</t>
  </si>
  <si>
    <t>Oman</t>
  </si>
  <si>
    <t>Conventional</t>
  </si>
  <si>
    <t>Steam Flood</t>
  </si>
  <si>
    <t>Russia</t>
  </si>
  <si>
    <t>ESPO</t>
  </si>
  <si>
    <t>Saudi Arabia</t>
  </si>
  <si>
    <t>Arab Extra Light</t>
  </si>
  <si>
    <t>Arab Light</t>
  </si>
  <si>
    <t>Venezuela</t>
  </si>
  <si>
    <t>Boscan</t>
  </si>
  <si>
    <t>Petrozuata</t>
  </si>
  <si>
    <t>Zuata Sweet</t>
  </si>
  <si>
    <t>Consistent with injection data from DOGGR</t>
  </si>
  <si>
    <t>Assumed all California fields use downhole pump</t>
  </si>
  <si>
    <t>Assumed no electricity produced on site</t>
  </si>
  <si>
    <t>January to December 2010 Monthly Oil and Gas Production and Injection Reports, California Department of Conservation (ftp://ftp.consrv.ca.gov/pub/oil/monthly_production_reports/)</t>
  </si>
  <si>
    <t>Assumed no gas lifting at CA fields</t>
  </si>
  <si>
    <t>December 2010 Monthly Oil and Gas Production and Injection Report, California Department of Conservation (ftp://ftp.consrv.ca.gov/pub/oil/monthly_production_reports/)</t>
  </si>
  <si>
    <t>Assumed default specification of heater treater used for crudes less than 18 API gravity</t>
  </si>
  <si>
    <t>Assumed default specification of stabilizer used for crudes with GOR greater than 500 scf/bbl</t>
  </si>
  <si>
    <t>Assumed low ecosystem carbon richness for all California fields</t>
  </si>
  <si>
    <t>Assumed moderate development intensity for all California fields</t>
  </si>
  <si>
    <t>Assumed pipeline transport for all California fields</t>
  </si>
  <si>
    <t>Assumed 100 mile transport distance for all California fields</t>
  </si>
  <si>
    <t>Assumed no California fields use gas lift</t>
  </si>
  <si>
    <t>Assumed OPGEE default gas composition for all California fields</t>
  </si>
  <si>
    <t>Assumed Continental US average flaring rate calculated using NOAA/NGDC flaring volumes and EIA oil production volumes</t>
  </si>
  <si>
    <t>Assumed default of zero</t>
  </si>
  <si>
    <t>Assumed default value calculated using field depth</t>
  </si>
  <si>
    <t>Sources and assumptions</t>
  </si>
  <si>
    <t>Additional model sources and assumptions</t>
  </si>
  <si>
    <t>Assumed all excess gas exported from the field</t>
  </si>
  <si>
    <t>Data Sources and Assumptions</t>
  </si>
  <si>
    <t>Assumed all California Federal OCS fields use downhole pump</t>
  </si>
  <si>
    <t>Assumed no California Federal OCS fields use gas lift</t>
  </si>
  <si>
    <t>10 month average: January to October 2010 Monthly Oil and Gas Production and Injection Report, California Department of Conservation (ftp://ftp.consrv.ca.gov/pub/oil/monthly_production_reports/)</t>
  </si>
  <si>
    <t>Assumed low field development intensity - offshore</t>
  </si>
  <si>
    <t>Assumed low ecosystem carbon richness - offshore</t>
  </si>
  <si>
    <t>October 2010 Monthly Oil and Gas Production and Injection Report, California Department of Conservation (ftp://ftp.consrv.ca.gov/pub/oil/monthly_production_reports/)</t>
  </si>
  <si>
    <t>US DOI, Estimated Oil and Gas Reserves-Pacific Outer Continental Shelf, OCS Report MMS 94-0008, 1993.  Highlighted values are OPGEE defaults</t>
  </si>
  <si>
    <t>Assumed</t>
  </si>
  <si>
    <t>Assumed default</t>
  </si>
  <si>
    <t>http://doa.alaska.gov/ogc/annual/annindex.html</t>
  </si>
  <si>
    <t>http://doa.alaska.gov/ogc/production/ProdArchives/parchiveindex.html</t>
  </si>
  <si>
    <t>Assumed all electricity produced onsite</t>
  </si>
  <si>
    <t>Assumed all produced gas that is not flared, vented, lost through fugitives, or used on-site is reinjected.  Manually iterated to minimize natural gas export/import</t>
  </si>
  <si>
    <t>Assumed default value</t>
  </si>
  <si>
    <t>Assumed low field development intensity</t>
  </si>
  <si>
    <t>http://www.alyeska-pipe.com/Default.asp</t>
  </si>
  <si>
    <t>Valdez to Los Angeles: http://sea-distances.com/</t>
  </si>
  <si>
    <t>Assumed OPGEE default gas composition</t>
  </si>
  <si>
    <t>http://www.offshore-technology.com/projects/dalia/</t>
  </si>
  <si>
    <t>Assumed country average flaring rate calculated using NOAA/NGDC flaring volumes and EIA oil production volumes</t>
  </si>
  <si>
    <t>Estimate from data obtained at http://www.offshore-technology.com/projects/dalia/</t>
  </si>
  <si>
    <t>Assumed WOR smart default value based on field age</t>
  </si>
  <si>
    <t>Assumed GOR default value based on API gravity</t>
  </si>
  <si>
    <t>Assumed all produced water is reinjected.</t>
  </si>
  <si>
    <t>Assumed all electricity produced onsite for offshore fields</t>
  </si>
  <si>
    <t>Estimate</t>
  </si>
  <si>
    <t>Perth to Los Angeles: http://sea-distances.com/</t>
  </si>
  <si>
    <t>Estimated 185 miles gathering plus 715 miles Edmonton to Vancouver http://www.kindermorgan.com/business/canada/transmountain.cfm</t>
  </si>
  <si>
    <t>Vancouver to Los Angeles: http://sea-distances.com/</t>
  </si>
  <si>
    <t>Estimate: http://www.international.alberta.ca/images/about/Colombia_-_Heavy_Oil_and_Mature_Fields_Development.pdf</t>
  </si>
  <si>
    <t>Balao terminal to Los Angeles: http://sea-distances.com/</t>
  </si>
  <si>
    <t>EIA Country Analysis Brief - Ecuador: http://205.254.135.7/countries/cab.cfm?fips=EC</t>
  </si>
  <si>
    <t>Estimate from Rumalia oil field to Persian Gulf</t>
  </si>
  <si>
    <t xml:space="preserve">Basrah to Los Angeles: http://sea-distances.com/ </t>
  </si>
  <si>
    <t>Estimate based on width of Neutral Zone</t>
  </si>
  <si>
    <t>Mina Saud to Los Angeles: http://sea-distances.com/</t>
  </si>
  <si>
    <t>Mina al-Fahal to Los Angeles: http://sea-distances.com/</t>
  </si>
  <si>
    <t>Estimate based on distance from southern oil fields to loading port</t>
  </si>
  <si>
    <t>Talara to Los Angeles: http://sea-distances.com/</t>
  </si>
  <si>
    <t>EIA Country Analysis Brief - Peru: http://205.254.135.7/EMEU/cabs/Peru/pdf.pdf</t>
  </si>
  <si>
    <t>Vladivostok to Los Angeles: http://sea-distances.com/</t>
  </si>
  <si>
    <t>http://www.hydrocarbons-technology.com/projects/espopipeline/</t>
  </si>
  <si>
    <t>Approximately half the distance from Yanbu to Ras Tanura</t>
  </si>
  <si>
    <t>Ras Tanura to Los Angeles: http://sea-distances.com/</t>
  </si>
  <si>
    <t>Estimate for distance of oil field to Maracaibo</t>
  </si>
  <si>
    <t>http://www.hydrocarbons-technology.com/projects/petrozuata</t>
  </si>
  <si>
    <t>http://www.offshore-technology.com/projects/girassol/</t>
  </si>
  <si>
    <t>http://www.statoil.com/en/OurOperations/TradingProducts/CrudeOil/Crudeoilassays/Pages/Girassol.aspx</t>
  </si>
  <si>
    <t>http://www.statoil.com/en/OurOperations/TradingProducts/CrudeOil/Crudeoilassays/Pages/Dalia.aspx</t>
  </si>
  <si>
    <t>The Greater Plutonio blend consists of oil from multiple fields (Cobalto, Chromio, Galio, Paladio, Platina, Plutonio).  Field level data was not available so the Greater Plutonio blend was modeled using aggregated data available for the blend as well as model default values and other estimates and assumptions.</t>
  </si>
  <si>
    <t>http://www.bp.com/liveassets/bp_internet/bp_crudes/bp_crudes_global/STAGING/local_assets/downloads_pdfs/Plutonio_marketing_brochure_2010.pdf</t>
  </si>
  <si>
    <t>Canadon Seco field API gravity: OGJ Worldwide Oil Production Survey</t>
  </si>
  <si>
    <t>http://www.sinosi.com/oil/english/yyou_1.asp</t>
  </si>
  <si>
    <t>Increased the Field Productivity Index from 3 to 5 BOPD/psi to accommodate the high oil and water production per well.</t>
  </si>
  <si>
    <t>The Hydra blend consists of oil from multiple fields.  Field level data was not available so the blend was modeled using aggregated data available for the blend as well as model default values and other estimates and assumptions.</t>
  </si>
  <si>
    <t>Depth for Hidra field (OGJ Worldwide Oil Production Survey)</t>
  </si>
  <si>
    <t>API gravity for Hidra field (OGJ Worldwide Oil Production Survey)</t>
  </si>
  <si>
    <t>http://www.zeetechengineering.com/files/PDF/ETPM-Total%20Austral%20Hidra%20Field%20Development%20-%201989-88910ZT.pdf</t>
  </si>
  <si>
    <t>Increased the Field Productivity Index from 3 to 10 BOPD/psi to accommodate the high oil and water production per well.</t>
  </si>
  <si>
    <t>http://www.gdc.wa.gov.au/uploads/files/pyreneesOilFieldBrochure.pdf</t>
  </si>
  <si>
    <t>http://www.offshore-technology.com/projects/pyreneesproject/</t>
  </si>
  <si>
    <t>The Pyrenees blend consists of oil from multiple fields (Crosby Ravensworth, Stickle).  Field level data was not available so the blend was modeled using aggregated data available for the blend as well as model default values and other estimates and assumptions.</t>
  </si>
  <si>
    <t>http://www.environment.gov.au/coasts/mbp/publications/north-west/nw-petroleum-minerals.html</t>
  </si>
  <si>
    <t>Assumed default value for gas lifting injection ratio</t>
  </si>
  <si>
    <t>Albacora Leste Field Development Project, Offshore Technology Conference, 2006 (OTC 17925)</t>
  </si>
  <si>
    <t>Exported - Albacora Leste Field Development Project, Offshore Technology Conference, 2006 (OTC 17925)</t>
  </si>
  <si>
    <t>http://www.offshore-technology.com/projects/fradefieldcamposbasi/</t>
  </si>
  <si>
    <t>Exported - http://www.offshore-technology.com/projects/fradefieldcamposbasi/</t>
  </si>
  <si>
    <t>http://subseaiq.com/data/Project.aspx?project_id=313</t>
  </si>
  <si>
    <t>Marlim field depth - OGJ Worldwide Oil Production Survey</t>
  </si>
  <si>
    <t>http://www.offshore-technology.com/projects/marlimpetro/</t>
  </si>
  <si>
    <t>http://www.offshore-technology.com/projects/marlim/</t>
  </si>
  <si>
    <t>http://www.offshore-technology.com/projects/bc-10/</t>
  </si>
  <si>
    <t>JPT September 2009</t>
  </si>
  <si>
    <t>The Ostra blend consists of oil from multiple fields (Ostra, Abalone, Argonauta B-West, Argonauta O-North and Nautilus).  Field level data was not available so the blend was modeled using aggregated data available for the blend as well as model default values and other estimates and assumptions.</t>
  </si>
  <si>
    <t>http://www.subseaiq.com/data/Project.aspx?project_id=365</t>
  </si>
  <si>
    <t>http://www.bp.com/extendedsectiongenericarticle.do?categoryId=9035919&amp;contentId=7020202</t>
  </si>
  <si>
    <t>http://www.rigzone.com/news/article.asp?a_id=48311</t>
  </si>
  <si>
    <t>http://www.totsa.com/pub/crude/index2.php?expand=1&amp;iback=1&amp;rub=11&amp;image=africa</t>
  </si>
  <si>
    <t>http://abarrelfull.wikidot.com/lokele-crude-oil</t>
  </si>
  <si>
    <t>Required GOR to meet country average flaring rate and onsite power requirements</t>
  </si>
  <si>
    <t>http://www.crudemonitor.ca/crude.php?acr=FD</t>
  </si>
  <si>
    <t>Crude Monitor: Federated is an MSW (Mixed Sweet Blend) feeder produced from conventional fields located to the northwest of Edmonton, Alberta and gathered on the Pembina North pipeline system. Essentially all production is blended into the MSW blend in Edmonton or refined locally in Edmonton.</t>
  </si>
  <si>
    <t>Country average 42 BOPD/well estimated using OGJ Worldwide Oil Production Survey</t>
  </si>
  <si>
    <t>Alberta conventional crude average estimated using ERCB. ST16: Pool/Deposit Production and Injection Record, 2012. Technical report, Energy Resources Conservation Board, 2012.</t>
  </si>
  <si>
    <t>Assumed excess gas exported</t>
  </si>
  <si>
    <t>http://www.crudemonitor.ca/crude.php?acr=CAL</t>
  </si>
  <si>
    <t>http://www.crudemonitor.ca/crude.php?acr=MSW</t>
  </si>
  <si>
    <t>Crude Monitor: Central Alberta (aka Koch Alberta) is a light sour conventional crude gathered on the Interpipeline system roughly in a straight line from south to north between Drumheller and Edmonton, Alberta. A large proportion of the CAL production is blended into Sour Light Edmonton (SLE) for eastbound shipments, and smaller volumes travel to the west coast in blended and segregated batches.</t>
  </si>
  <si>
    <t>Mixed Sweet Blend (MSW) is the benchmark conventionally produced light sweet crude for western Canada. It is often referenced on crude price reports as Edmonton Par Crude. It is a fully blended aggregate of many feeder streams and only begins its existence in blend tanks in Edmonton, Alberta.</t>
  </si>
  <si>
    <t xml:space="preserve">Crude Monitor: Albian Heavy Synthetic (AHS) is a partially upgraded dilsynbit produced at Shell Canada Scotford Upgrader. AHS is a heavy stream, but due to the partial upgrading, contains lower sulphur and TAN than unprocessed dilbits and synbits. </t>
  </si>
  <si>
    <t>Crude Monitor: The main players in the Cold Lake oil sands deposit are Imperial Oil Resources, Cenovus Energy, Canadian Natural Resources Limited and Shell Energy. Cold Lake production is bitumen based and requires the use of steam to release the bitumen from the underground reservoirs, and the use of diluents to meet pipeline viscosity and density specifications.</t>
  </si>
  <si>
    <t>75% bitumen and 25% diluent - ftp://ftp.gov.ab.ca/env/fs/EIA/2002-05-ImperialOilColdLakeExpansionProjectsNabiyeAndMahihkanNorth/Program%20Files/Cold%20Lake/Volume%201/Vol1-Sec2.pdf</t>
  </si>
  <si>
    <t>Crude Monitor: OSA is a light sweet synthetic crude produced from the Suncor Canada Project located north of Fort McMurray, Alberta. The Suncor facilities includes a mine, SAGD and upgrader operations. OSA is a classic bottomless blend of hydrotreated naphtha, distillate, and gasoil fractions produced from a coker based upgrader facility. The Suncor project came on stream in 1967 and became the world's first oil sands operation.</t>
  </si>
  <si>
    <t>Assumed SOR=2.8 for SAGD (Firebag and Mackay River Projects)</t>
  </si>
  <si>
    <t>Crude Monitor: Syncrude Synthetic is a light sweet synthetic crude produced from the Syncrude Canada Project located north of Fort McMurray, Alberta. The Syncrude Project includes a mine and upgrader operations. It is a classic bottomless blend of hydrotreated naphtha, distillate, and gasoil fractions produced from a coker and hydrocracker based upgrader facility. In 1973, construction began on the Syncrude site and, after five years of construction, the first barrel was shipped on July 30, 1978.</t>
  </si>
  <si>
    <t>Model as mined with integrated upgrader</t>
  </si>
  <si>
    <t>Castilla Blend - 70 percent crude (13.5 API), 30 percent diluent (to 20 API ).  Used the Bitumen extraction sheet to estimate the diluent CI</t>
  </si>
  <si>
    <t>http://www.prnewswire.com/news-releases/the-castilla-field-reached-a-record-production-of-100000-barrels-of-crude-per-day-96373309.html</t>
  </si>
  <si>
    <t>Country average 76 BOPD/well (estimated using OGJ Worldwide Oil Production Survey)</t>
  </si>
  <si>
    <t>No excess gas</t>
  </si>
  <si>
    <t>Assumed high carbon richness - tropical forest area</t>
  </si>
  <si>
    <t>http://www.totsa.com/pub/crude/index2.php?expand=4&amp;iback=4&amp;rub=11&amp;image=latin_america</t>
  </si>
  <si>
    <t>Country average production 384 BOPD/well (estimated using OGJ Worldwide Oil Production Survey)</t>
  </si>
  <si>
    <t>EIA Country Analysis Brief - February 2004</t>
  </si>
  <si>
    <t>Likely a blend of crude from several fields in the Oriente region of Ecuador.  Field level data was not available so the blend was modeled using aggregated data available for the blend as well as model default values and other estimates and assumptions.</t>
  </si>
  <si>
    <t>Estimate based on API gravity of large fields in Oriente Region (Sacha, Lago Agrio, Auca, Shushufindi)</t>
  </si>
  <si>
    <t>The Basrah Light blend consists of oil from multiple fields (Rumalia, West Qurna, Majnoon, Luhais/Subba).  Field level data was not available so the blend was modeled using aggregated data available for the blend as well as model default values and other estimates and assumptions.</t>
  </si>
  <si>
    <t>Average oil production for Iraq is approx. 1500 BOPD/well (estimated using OGJ Worldwide Oil Production Survey)</t>
  </si>
  <si>
    <t>http://www.bp.com/extendedsectiongenericarticle.do?categoryId=9035920&amp;contentId=7066556</t>
  </si>
  <si>
    <t>Assumed low carbon richness - Middle East</t>
  </si>
  <si>
    <t>Assumed a field age of 46 years and field depth of 7240 feet (based average discovery date and field depth for Wafra (Ratawi), South Umm Gudair, and South Fuwaris fields of the Neutral Zone).  Assumed three years from discovery to production.</t>
  </si>
  <si>
    <t>Assumed a field age of 46 years and field depth of 5500 feet (based average discovery date and field depth for Wafra (Eocene), South Umm Gudair, and South Fuwaris fields of the Neutral Zone).  Assumed three years from discovery to production.</t>
  </si>
  <si>
    <t>Average oil production rate for Neutral Zone is approximately 1000 BOPD/well (estimated using OGJ Worldwide Oil Production survey)</t>
  </si>
  <si>
    <t>http://crudemarketing.chevron.com/crude/middle_eastern/eocene.aspx</t>
  </si>
  <si>
    <t>http://crudemarketing.chevron.com/crude/middle_eastern/ratawi.aspx</t>
  </si>
  <si>
    <t>Based on average field discovery date for Nigeria (estimated using OGJ Worldwide Oil Production Survey).  Assumed three years from discovery to production.</t>
  </si>
  <si>
    <t>Average field depth for Nigeria (estimated using OGJ Worldwide Oil Production Survey)</t>
  </si>
  <si>
    <t>773 BOPD/well average for Nigeria (estimated using OGJ Worldwide Oil Production Survey)</t>
  </si>
  <si>
    <t>The Bonny Light blend consists of oil from multiple fields.  Field level data was not available so the blend was modeled using aggregated data available for the blend as well as model default values and other estimates and assumptions.</t>
  </si>
  <si>
    <t>The Omani blend consists of oil from multiple fields.  Field level data was not available so the blend was modeled using aggregated data available for the blend as well as model default values and other estimates and assumptions.</t>
  </si>
  <si>
    <t>Assumed 18 percent of crude produced using steam flood</t>
  </si>
  <si>
    <t>SOR based on data from http://www.oilandgas.mottmac.com/projects/?mode=type&amp;id=182528</t>
  </si>
  <si>
    <t>Approx. 300 BOPD/well average for Oman (estimated using OGJ Worldwide Oil Production Survey)</t>
  </si>
  <si>
    <t>Conventional: http://www.totsa.com/pub/crude/index2.php?expand=5&amp;iback=5&amp;rub=11&amp;image=middle_east</t>
  </si>
  <si>
    <t>Heavy: http://www.mees.com/en/articles/4-oman-to-lift-crude-output-80-0-b-slash-d-by-end-2012</t>
  </si>
  <si>
    <t>16 BOPD/well average for Peru (estimated using OGJ Worldwide Oil Production survey)</t>
  </si>
  <si>
    <t>http://www.reuters.com/article/2010/03/31/crude-espo-bp-usa-idUSSGE62U0F120100331</t>
  </si>
  <si>
    <t>ESPO is a pipeline blend of crudes from fields at Tomsk Oblast and also the Khanty-Mansi Autonomous Okrug in Western Siberia.  No data was available for these fields.</t>
  </si>
  <si>
    <t>Average field depth for Saudi Arabia (estimated using OGJ Worldwide Oil Production survey)</t>
  </si>
  <si>
    <t>Arab Light is a blend of crudes from many fields but a vast majority is produced in the Ghawar field.</t>
  </si>
  <si>
    <t>The Arab Extra Light blend consists of oil from multiple fields.  Field level data was not available so the blend was modeled using aggregated data available for the blend as well as model default values and other estimates and assumptions.</t>
  </si>
  <si>
    <t>http://www.caplinepipeline.com/Reports1.aspx</t>
  </si>
  <si>
    <t>http://legacy.guardian.co.tt/archives/2006-01-21/bussguardian7.html</t>
  </si>
  <si>
    <t>Angostura field, Calypso MCON</t>
  </si>
  <si>
    <t>Boscan field depth (OGJ Worldwide Oil Production survey)</t>
  </si>
  <si>
    <t>Approx. 150 BOPD/well average for Venezuela (estimated using OGJ Worldwide Oil Production survey)</t>
  </si>
  <si>
    <t>OGJ Worldwide Oil Production survey</t>
  </si>
  <si>
    <t>http://www.ogj.com/articles/print/volume-99/issue-29/processing/sincor-to-offer-zuata-sweet-crude-in-2002.html</t>
  </si>
  <si>
    <t>Max depth for Orinico Belt: http://pubs.usgs.gov/fs/2009/3028/pdf/FS09-3028.pdf</t>
  </si>
  <si>
    <t>http://www.total.com/MEDIAS/MEDIAS_INFOS/661/FR/Total-2003-FieldTrip-Venezuela.pdf</t>
  </si>
  <si>
    <t>Ghawar field depth (OGJ Worldwide Oil Production survey)</t>
  </si>
  <si>
    <t>The Girassol blend consists of oil from multiple fields (Jasmim, Rosa).  Field level data was not available so the Girassol blend was modeled using aggregated data available for the blend as well as model default values and other estimates and assumptions.</t>
  </si>
  <si>
    <t>The Dalia blend consists of oil from multiple fields (Camelia, Tulipa).  Field level data was not available so the Dalia blend was modeled using aggregated data available for the blend as well as model default values and other estimates and assumptions.</t>
  </si>
  <si>
    <t>Assumed 39 BOPD/well average production for Argentina (estimated using OGJ Worldwide Oil Production Survey)</t>
  </si>
  <si>
    <t>Average field depth for Australia (estimated using OGJ Worldwide Oil Production Survey)</t>
  </si>
  <si>
    <t>Albacora Leste field depth (OGJ Worldwide Oil Production Survey)</t>
  </si>
  <si>
    <t>Average field depth in Angola (estimated using OGJ Worldwide Oil Production Survey)</t>
  </si>
  <si>
    <t>Average field discovery date for Argentina (estimated using OGJ Worldwide Oil Production Survey).  Assumed three years from discovery to production start.</t>
  </si>
  <si>
    <t>Average field depth Argentina (estimated using OGJ Worldwide Oil Production Survey)</t>
  </si>
  <si>
    <t>Average field depth in Brazil (estimated using OGJ Worldwide Oil Production survey)</t>
  </si>
  <si>
    <t>Average field discovery date for Cameroon (estimated using OGJ Worldwide Oil Production Survey).  Assumed 3 years from discovery to production.</t>
  </si>
  <si>
    <t>Average field depth for Cameroon (estimated using OGJ Worldwide Oil Production survey)</t>
  </si>
  <si>
    <t>Average field depth Alberta crudes (estimated using OGJ Worldwide Oil Production Survey)</t>
  </si>
  <si>
    <t>Castilla field depth (O&amp;GJ Worldwide Oil Production Survey)</t>
  </si>
  <si>
    <t xml:space="preserve"> Castilla field (O&amp;GJ Worldwide Oil Production Survey)</t>
  </si>
  <si>
    <t>Average Field discovery date for Colombia (estimated using OGJ Worldwide Oil Production Survey).  Assumed three years from discovery to production.</t>
  </si>
  <si>
    <t>Average field depth for Colombia (estimated using OGJ Worldwide Oil Production Survey)</t>
  </si>
  <si>
    <t>Napo field discovery date (OGJ Worldwide Oil Production Survey).  Assumed three years from discovery to production.</t>
  </si>
  <si>
    <t>Napo field depth (OGJ Worldwide Oil Production Survey).</t>
  </si>
  <si>
    <t>Average field discovery date for Ecuador (estimated using OGJ Worldwide Oil Production Survey).  Assumed three years from discovery to production.</t>
  </si>
  <si>
    <t>Average field depth for Ecuador (estimated using OGJ Worldwide Oil Production survey)</t>
  </si>
  <si>
    <t>Average field depth for Oman (estimated using OGJ Worldwide Oil Production survey).  Assumed depth for steam flood in Mukhaizna.</t>
  </si>
  <si>
    <t>Average field depth for Peru (estimated using OGJ Worldwide Oil Production survey)</t>
  </si>
  <si>
    <t>25 years based on average discovery date for fields in Oman (estimated using OGJ Worldwide Oil Production Survey).  Assumed three years from discovery to production.</t>
  </si>
  <si>
    <t>Average discovery date for Peru (estimated using OGJ Worldwide Oil Production survey).  Assumed three years from discovery to production.</t>
  </si>
  <si>
    <t>Average depth for offshore fields in Trinidad (estimated using OGJ Worldwide Oil Production survey)</t>
  </si>
  <si>
    <t>Boscan field discovery date (OGJ Worldwide Oil Production survey)</t>
  </si>
  <si>
    <t>Consistent with injection data from DOGGR http://opi.consrv.ca.gov/opi/opi.dll - accessed May, 2012</t>
  </si>
  <si>
    <t>See page 48 of OPGEE model documentation for process used to assign average API gravity values for CA fields - same process used to assign average field depth for CA fields</t>
  </si>
  <si>
    <t>Based on data from DOGGR http://opi.consrv.ca.gov/opi/opi.dll - accessed May, 2012</t>
  </si>
  <si>
    <t>See page 48 of OPGEE model documentation for process used to assign average API gravity values for CA fields</t>
  </si>
  <si>
    <t>Approximate values based on information from http://doa.alaska.gov/ogc/annual/annindex.html</t>
  </si>
  <si>
    <t>in</t>
  </si>
  <si>
    <t>bbl/psi-day</t>
  </si>
  <si>
    <t>1.4.10 Fraction steam generation via cogen</t>
  </si>
  <si>
    <t>1.2.7   Number of water injection wells</t>
  </si>
  <si>
    <t>1.2.8   Well Diameter</t>
  </si>
  <si>
    <t>1.2.9   Productivity Index</t>
  </si>
  <si>
    <t>1.2.10 Reservoir pressure</t>
  </si>
  <si>
    <t>1.4.9   Fraction of water produced reinjected</t>
  </si>
  <si>
    <t>1.2.10   Reservoir pressure</t>
  </si>
  <si>
    <t>3.7 Crude oil transport</t>
  </si>
  <si>
    <t>3.7.1   Transport mode (1= Applicable; 0= Not applicable)</t>
  </si>
  <si>
    <t>3.7.1.1   Ocean tanker</t>
  </si>
  <si>
    <t>3.7.1.2   Barge</t>
  </si>
  <si>
    <t>3.7.1.3   Pipeline</t>
  </si>
  <si>
    <t>3.7.1.4   Rail</t>
  </si>
  <si>
    <t>3.7.2   Transport distance (one way)</t>
  </si>
  <si>
    <t>3.7.2.1   Ocean tanker</t>
  </si>
  <si>
    <t>Miles</t>
  </si>
  <si>
    <t>3.7.2.2   Barge</t>
  </si>
  <si>
    <t>3.7.2.3   Pipeline</t>
  </si>
  <si>
    <t>3.7.2.4   Rail</t>
  </si>
  <si>
    <t>Estimated 185 miles gathering plus 715 miles to Vancouver http://www.kindermorgan.com/business/canada/transmountain.cfm</t>
  </si>
  <si>
    <t>Increased the Productivity Index to 15 to accommodate high fluid flow per well</t>
  </si>
  <si>
    <t>Estimated 1500 BOPD/well using data from the OGJ 2010 Worldwide Oil Production Survey.  Represents the combined oil production per well for all countries that have all (or a large majority) of fields offshore. These countries were Angola, Cameroon, Denmark, Eq. Guinea, Gabon, Ivory Coast, Malaysia, Norway, Phillipines, Qatar, South Africa, and United Kingdom.</t>
  </si>
  <si>
    <t>Assumed one water injection well for every two producing wells</t>
  </si>
  <si>
    <t>Average oil production per well for Saudi Arabia is 5700BOPD/well (estimated using OGJ Worldwide Oil Production survey)</t>
  </si>
  <si>
    <t>Approx 93 BOPD/well average for Russia (estimated using OGJ Worldwide Oil Production survey)</t>
  </si>
  <si>
    <t>WOR Information for Saudi Arabia</t>
  </si>
  <si>
    <t xml:space="preserve">1.  Water cut 30-35% in Ghawar, 7mbpd seawater injection  Source: http://www.theenergylibrary.com/node/13221 </t>
  </si>
  <si>
    <t>Assumed export for domestic use: http://www.eia.gov/countries/cab.cfm?fips=SA</t>
  </si>
  <si>
    <t>Assumed water flooding for Ghawar and other fields to maintain pressure http://www.saudiaramcoworld.com/issue/197306/oscar.for.an.oilfield.htm</t>
  </si>
  <si>
    <t>2.  Abqaiq water cut 42% 2004, 32% in 2006  Source: Saudi Aramco Journal of Technology, Spring 2007, Abduldayem et al.</t>
  </si>
  <si>
    <t>3.  Safaniya water cut 0 to 50% in 350 well tests Source: Society of Petroleum Engineers 71534, 2001, Warren et al.</t>
  </si>
  <si>
    <t>4.  WOR of 2.3 for Arab Medium  Source Jacobs Consultancy LCA Comparison of North American and Imported Crudes, 2009, prepared for AERI</t>
  </si>
  <si>
    <t>WOR Information for Iraqi Oil Fields</t>
  </si>
  <si>
    <t>1.  60% water cut in South Rumaila  Source: TIAX Comparison of North American and Imported Crude GHG LC Emissions, 2009, prepared for AERI.  Original source: Kabir, C.S., et al., "Lessons Learned From Energy Models: Iraq's South Rumaila Case Study," SPE Reservior Evaluation and Engineering, Vol. 11 #4, August 2008.</t>
  </si>
  <si>
    <t>Assumed default, http://artificiallift.pro/Papers-Open-Public/Iraq-ESP.pdf, http://www.iraqenergy.org/news/?detailof=6&amp;content=BP's-Rumaila-Work-Plan-</t>
  </si>
  <si>
    <t>Rumaila oil field began production in 1972 - http://www.hydrocarbons-technology.com/projects/rumaila-oil-field-expansion/, Majnoon began producing around 1990 (http://en.wikipedia.org/wiki/Majnoon_oil_field)</t>
  </si>
  <si>
    <t>Field depth for Rumaila (OGJ Worldwide Oil production Survey)</t>
  </si>
  <si>
    <t>5.  Arab Medium water cut 30%  Source: TIAX Comparison of North American and Imported Crude GHG LC Emissions, 2009, prepared for AERI  Original Source Kokal, Sunil and Abdullah Al-Ghamdi, "Oil-Water Separtion Experience From a Large Oil Field," SPE Production and Operations, Vol 21 #3, August 2006.</t>
  </si>
  <si>
    <t>WOR Information</t>
  </si>
  <si>
    <t>1.  Wafra First Eocene Reservoir 73% water cut  Source: http://www.onepetro.org/mslib/servlet/onepetropreview?id=SPE-150575-MS</t>
  </si>
  <si>
    <t>2.  Society of Petroleum Engineers paper 103865-MS (2006): “The South Umm Gudair field currently produces 65,000 BOPD and 10 MMcf/D with 58% water cut from 65 active wells, out of which 25 wells are horizontal and horizontal sidetrack (HST) wells. All wells are on artificial lift with electrical submersible pump (ESP) systems.”  “The South Fuwaris field currently produces 3900 BOPD with 50% water cut from 8 wells.”</t>
  </si>
  <si>
    <t>3.  Society of Petroleum Engineers paper 49464-MS (1998):  “The Minagish Oolite reservoir of the Umm Gudair field has been producing since its initial discovery in the early sixties. The reservoir pressure has dropped considerably and all producing wells are completed with electrical submersible pumps. The production data in the recent past: has shown an increase in water production in a number of wells (50%-80% water-cut) and a resulting drop in oil production.”</t>
  </si>
  <si>
    <t>Conservative estimate based on notes 1-3 below.</t>
  </si>
  <si>
    <t>3.  WOR of 4 to 7 for five locations in Rumaila  Source:  Al-Khwarizmi Engineering Journal, Vol. 6, No. 1, PP 24 - 30 (2010)</t>
  </si>
  <si>
    <t>2.  WOR 3 to 8 for unknown fields Journal Baghdad for Science Al-Razaq 2012 "Oilfield Produced Water Management"</t>
  </si>
  <si>
    <t>Conservative estimate based on notes 1-3 below</t>
  </si>
  <si>
    <t>1. Source: Simmons, Matthew R. (2008-05-02). Twilight in the Desert: The Coming Saudi Oil Shock and the World Economy (Kindle Locations 5868-5872). John Wiley and Sons. Kindle Edition  “Oman’s 1.6 billion barrel Al-Huwaisah oilfield came onstream in 1971. Its production peaked at 47,000 barrels per day in 1973. By 2004, the field was still producing almost 200,000 barrels per day of gross fluid, but 87 percent of the fluid was water. Al-Huwaisah now produces less than 30,000 barrels of oil per day.”</t>
  </si>
  <si>
    <t>Assumed WOR Smart Default value. See notes 1 and 2 below for supporting evidence.</t>
  </si>
  <si>
    <t>Conservative estimate based on notes 1-5 below.</t>
  </si>
  <si>
    <t>1. Water cut 95% in Block 8 and Block 1AB of Peru.  Source: Society of Professional Engineers paper 108050-MS (2007)</t>
  </si>
  <si>
    <t>1. Approximately 90 % water cut for Argentina oil production.  Source: http://www.oilproduction.net/files/Mature%20fields%20-Golfo%20San%20Jorge%20Basin-%20Jakarta2006.pdf?type=art&amp;type_id=668</t>
  </si>
  <si>
    <t>Assumed WOR smart default value based on average field age.  Supported by note 1 below.</t>
  </si>
  <si>
    <t>Average field age for Alberta (estimated using OGJ Worldwide Oil Production Survey)</t>
  </si>
  <si>
    <t>Increased the Productivity Index to 5 to accommodate high fluid flow per well</t>
  </si>
  <si>
    <t>Increased the well diameter to 3.25 inches to accommodate high fluid flow per well</t>
  </si>
  <si>
    <t>Increased the Productivity Index to 10 to accommodate high fluid flow per well</t>
  </si>
  <si>
    <t>Increased the well diameter to 3.75 inches to accommodate high fluid flow per well</t>
  </si>
  <si>
    <t xml:space="preserve">Luanda to Los Angeles through Panama Canal using Panamax crude carrier: http://sea-distances.com/ </t>
  </si>
  <si>
    <t>Comodoro to Los Angeles via Panama canal using Panamax crude carrier: http://sea-distances.com/</t>
  </si>
  <si>
    <t>San Sebastian to Los Angeles via Panama Canal using Panamax crude carrier: http://sea-distances.com/</t>
  </si>
  <si>
    <t xml:space="preserve">Rio de Janeiro to Los Angeles through Panama Canal using Panamax crude carrier: http://sea-distances.com/ </t>
  </si>
  <si>
    <t>Limboh terminal to Los Angeles through Panama Canal using Panamax crude carrier: http://sea-distances.com/</t>
  </si>
  <si>
    <t>Bonny Inshore Terminal to Los Angeles through Panama Canal using Panamax crude carrier: http://sea-distances.com/</t>
  </si>
  <si>
    <t>Brighton to Los Angeles through Panama Canal using Panamax crude carrier: http://sea-distances.com/</t>
  </si>
  <si>
    <t>Bajo Grande to Los Angeles through Panama Canal using Panamax crude carrier: http://sea-distances.com/</t>
  </si>
  <si>
    <t>Puerto La Cruz to Los Angeles through Panama Canal using Panamax crude carrier: http://sea-distances.com/</t>
  </si>
  <si>
    <t>Covenas terminal to Los Angeles through Panama Canal using Panamax crude carrier: http://sea-distances.com/</t>
  </si>
  <si>
    <t>Estimates based on data from http://doa.alaska.gov/ogc/annual/annindex.html.</t>
  </si>
  <si>
    <t>Increased the Field Productivity Index to 10 BOPD/psi to accommodate the high oil and water production per well.</t>
  </si>
  <si>
    <t>Average field discovery for Saudi Arabia (estimated using OGJ Worldwide Oil Production survey). Assumed three years from discovery to production.</t>
  </si>
  <si>
    <t>No excess</t>
  </si>
  <si>
    <t>Increased the Field Productivity Index from 3 to 6 BOPD/psi for Point Pedernales to accommodate the high oil and water production per well.</t>
  </si>
  <si>
    <t>October 2010 Monthly Oil and Gas Production and Injection Report, California Department of Conservation (ftp://ftp.consrv.ca.gov/pub/oil/monthly_production_reports/), Increased number of water injection wells for Hondo from 1 to 3 to prevent excessive flow rate for water injection.</t>
  </si>
  <si>
    <t>Alberta Flaring and Venting Data</t>
  </si>
  <si>
    <t>Source</t>
  </si>
  <si>
    <t>Oil (m3)</t>
  </si>
  <si>
    <t>Flaring (m3)</t>
  </si>
  <si>
    <t>Venting (m3)</t>
  </si>
  <si>
    <t>Flaring ratio (scf/bbl)</t>
  </si>
  <si>
    <t>Venting ratio (scf/bbl)</t>
  </si>
  <si>
    <t>Crude Bitumen Batteries</t>
  </si>
  <si>
    <t>Crude oil batteries</t>
  </si>
  <si>
    <t>Well Testing</t>
  </si>
  <si>
    <t>Gas Plants</t>
  </si>
  <si>
    <t>Gas Gathering</t>
  </si>
  <si>
    <t>Gas Batteries</t>
  </si>
  <si>
    <t>Transmission Lines</t>
  </si>
  <si>
    <t>Natural Gas Production</t>
  </si>
  <si>
    <t>m3/day</t>
  </si>
  <si>
    <t>Conventional NG Production</t>
  </si>
  <si>
    <t>Associated gas</t>
  </si>
  <si>
    <t>percent of conventional</t>
  </si>
  <si>
    <t>Sources of Data</t>
  </si>
  <si>
    <t>Oil and NG Production: ERCB ST98-2011</t>
  </si>
  <si>
    <t>Flaring and Venting: ERCB ST60B-2011</t>
  </si>
  <si>
    <t>Assumed Alberta average flaring rate for Crude Oil Batteries (see data and calculations below)</t>
  </si>
  <si>
    <t>Assumed Alberta average venting rate for Crude Oil Batteries (see data and calculations below).  Set OPGEE emission factors for venting equal to zero (Table 1.2 of Emission Factors sheet)</t>
  </si>
  <si>
    <t>Flowing</t>
  </si>
  <si>
    <t>Gas Lift</t>
  </si>
  <si>
    <t>Pump</t>
  </si>
  <si>
    <t>Avg. Press. (psi)</t>
  </si>
  <si>
    <t>http://doa.alaska.gov/ogc/annual/current/annindex_current.html</t>
  </si>
  <si>
    <t>http://doa.alaska.gov/ogc/annual/current/annindex_current.html, Average weighted by number of wells per pool</t>
  </si>
  <si>
    <t>50% lift</t>
  </si>
  <si>
    <t>100% lift</t>
  </si>
  <si>
    <t>63% lift</t>
  </si>
  <si>
    <t>100% pump</t>
  </si>
  <si>
    <t>6% lift</t>
  </si>
  <si>
    <t>53% lift</t>
  </si>
  <si>
    <t>Lift percentages were applied to the default gas lift injection rate</t>
  </si>
  <si>
    <t>Consistent with data from http://doa.alaska.gov/ogc/annual/current/annindex_current.html</t>
  </si>
  <si>
    <t>Operator</t>
  </si>
  <si>
    <t>Facility</t>
  </si>
  <si>
    <t>Sold</t>
  </si>
  <si>
    <t>Reinjected</t>
  </si>
  <si>
    <t>LeaseOperations</t>
  </si>
  <si>
    <t>YrAssistGas</t>
  </si>
  <si>
    <t>Other(Shrink)</t>
  </si>
  <si>
    <t>FlareLess1Hr</t>
  </si>
  <si>
    <t>FlareGrtr1Hr</t>
  </si>
  <si>
    <t>PilotPurge1</t>
  </si>
  <si>
    <t>Total</t>
  </si>
  <si>
    <t>BP EXPLORATION (ALASKA) INC</t>
  </si>
  <si>
    <t>NORTH SLOPE BOROUGH</t>
  </si>
  <si>
    <t>Barrow</t>
  </si>
  <si>
    <t>CONOCOPHILLIPS ALASKA INC</t>
  </si>
  <si>
    <t>Colville River Unit</t>
  </si>
  <si>
    <t>DIU Endicott</t>
  </si>
  <si>
    <t>KRU CPF 1</t>
  </si>
  <si>
    <t>KRU CPF 2</t>
  </si>
  <si>
    <t>KRU CPF 3</t>
  </si>
  <si>
    <t>Milne Point Central</t>
  </si>
  <si>
    <t>ENI US OPERATING CO INC</t>
  </si>
  <si>
    <t>Nikaitchuq Prod Facility</t>
  </si>
  <si>
    <t>PIONEER NATURAL RESOURCES ALASKA INC</t>
  </si>
  <si>
    <t>PBU CCP/FFGU</t>
  </si>
  <si>
    <t>PBU CGF B</t>
  </si>
  <si>
    <t>PBU FS 1</t>
  </si>
  <si>
    <t>PBU FS 2</t>
  </si>
  <si>
    <t>PBU FS 3</t>
  </si>
  <si>
    <t>PBU GC 1</t>
  </si>
  <si>
    <t>PBU GC 2</t>
  </si>
  <si>
    <t>PBU GC 3</t>
  </si>
  <si>
    <t>PBU Lisburne Prod (GPMA)</t>
  </si>
  <si>
    <t>TECK COMINCO ALASKA INCORPORATED</t>
  </si>
  <si>
    <t>Red Dog</t>
  </si>
  <si>
    <t>Walakpa</t>
  </si>
  <si>
    <t>Flare Total</t>
  </si>
  <si>
    <t>Mscf/yr</t>
  </si>
  <si>
    <t>Flaring Ratio</t>
  </si>
  <si>
    <t>scf/bbl</t>
  </si>
  <si>
    <t>All values in units Mscf/yr</t>
  </si>
  <si>
    <t xml:space="preserve">Calculated using flaring data reported to Alaska Oil and Gas Conservation Commission received via email on August 17, 2010 (see table below) </t>
  </si>
  <si>
    <t>Pool_Nm           Year   2010</t>
  </si>
  <si>
    <t>NGL</t>
  </si>
  <si>
    <t>NGLCum</t>
  </si>
  <si>
    <t>DryGas</t>
  </si>
  <si>
    <t>DryGasCum</t>
  </si>
  <si>
    <t/>
  </si>
  <si>
    <t>NGLFieldTotal:</t>
  </si>
  <si>
    <t>FieldNGLCum:</t>
  </si>
  <si>
    <t>DryGasFieldTotal:</t>
  </si>
  <si>
    <t>FieldDryGasCum:</t>
  </si>
  <si>
    <t>ENDICOTT, EIDER OIL</t>
  </si>
  <si>
    <t>ENDICOTT, ENDICOTT OIL</t>
  </si>
  <si>
    <t>ENDICOTT, IVISHAK OIL</t>
  </si>
  <si>
    <t>ENDICOTT, SAG/IVISHAK UNDF OIL</t>
  </si>
  <si>
    <t>PRUDHOE BAY, AURORA OIL</t>
  </si>
  <si>
    <t>PRUDHOE BAY, BOREALIS OIL</t>
  </si>
  <si>
    <t>PRUDHOE BAY, LISBURNE OIL</t>
  </si>
  <si>
    <t>PRUDHOE BAY, MIDNIGHT SUN OIL</t>
  </si>
  <si>
    <t>PRUDHOE BAY, N PRUDHOE BAY OIL</t>
  </si>
  <si>
    <t>PRUDHOE BAY, NIAKUK OIL</t>
  </si>
  <si>
    <t>PRUDHOE BAY, POLARIS OIL</t>
  </si>
  <si>
    <t>PRUDHOE BAY, PRUD UNDEFIN WDSP</t>
  </si>
  <si>
    <t>PRUDHOE BAY, PRUDHOE OIL</t>
  </si>
  <si>
    <t>PRUDHOE BAY, PT M UNDEFINE OIL</t>
  </si>
  <si>
    <t>PRUDHOE BAY, PT MCINTYRE OIL</t>
  </si>
  <si>
    <t>PRUDHOE BAY, PUT RIVER OIL</t>
  </si>
  <si>
    <t>PRUDHOE BAY, RAVEN OIL</t>
  </si>
  <si>
    <t>PRUDHOE BAY, SCHRADER BLUF OIL</t>
  </si>
  <si>
    <t>PRUDHOE BAY, UGNU UNDEF WTRSP</t>
  </si>
  <si>
    <t>PRUDHOE BAY, W BCH TR UN WTRSP</t>
  </si>
  <si>
    <t>PRUDHOE BAY, W BEACH OIL</t>
  </si>
  <si>
    <t>North Slope Fields Totals</t>
  </si>
  <si>
    <t>Text90:</t>
  </si>
  <si>
    <t>Units BOE/yr</t>
  </si>
  <si>
    <t>Northstar purchased an additional 20,246,041 mcf NG from Prudhoe for Lease Operations and reinjection</t>
  </si>
  <si>
    <t>ANS</t>
  </si>
  <si>
    <t>Changed Crude Transport cell C17 to 80,000 Tons for Panamax crude carrier.</t>
  </si>
  <si>
    <t>Modeled as conventional (non-thermal) production with non-integrated upgrader.  Upgrader emissions (18.43 g/MJ) extracted from Bitumen Extraction and Upgrading sheet.</t>
  </si>
  <si>
    <t>Modeled as conventional (non-thermal) production with non-integrated upgrader.  Upgrader emissions (18.43) extracted from Bitumen Extraction and Upgrading sheet.</t>
  </si>
  <si>
    <t>Flaring rate reduced to 10.38 scf/bbl based on ERCB reporting data for crude bitumen batteries.  Assumed same flaring rate for mining as in situ.</t>
  </si>
  <si>
    <t>Albian SAGD</t>
  </si>
  <si>
    <t>Albian Mine</t>
  </si>
  <si>
    <t>Modeled ANS as a single "field" using aggregated and production weighted data from the individual fields</t>
  </si>
  <si>
    <t>Assumed model defaul</t>
  </si>
  <si>
    <t>Total ANS</t>
  </si>
  <si>
    <t>65% lift</t>
  </si>
  <si>
    <t>Multiplied default value for gas lifting injection ratio by the percentage of wells using gas lift.  For the "Combined ANS" run, assumed two-thirds gas lift, one third flowing, and no pumps</t>
  </si>
  <si>
    <t>Assumed model default</t>
  </si>
  <si>
    <t xml:space="preserve">Assumed default </t>
  </si>
  <si>
    <t>2. Changed Crude Transport cell C17 to 80,000 Tons for Panamax crude carrier.</t>
  </si>
  <si>
    <t xml:space="preserve">Assumed default  </t>
  </si>
  <si>
    <t>2. Source:  al manhal (Oman student magazine), Number One, 2009 – 2007 water production of 700,000 m3/day.  Calculated WOR of 6.2 using 2007 oil production rate of 710,000 BOPD.</t>
  </si>
  <si>
    <t>Assumed default for water flooding</t>
  </si>
  <si>
    <t>NGL Production (obtained by email from Stephen McMains, AOGCC on August 17, 2012)</t>
  </si>
  <si>
    <t>Gas Disposition (obtained by email from Stephen McMains, AOGCC on August 17, 2012)</t>
  </si>
  <si>
    <t>Cogeneration at CA TEOR fields</t>
  </si>
  <si>
    <t>Source for Data: DOGGR</t>
  </si>
  <si>
    <t>Field</t>
  </si>
  <si>
    <t>Capacity Steam Rate (lb/hr)</t>
  </si>
  <si>
    <t>Capacity Steam Rate (bbl cwe/yr)</t>
  </si>
  <si>
    <t>Capacity Factor</t>
  </si>
  <si>
    <t>Steam Injection Rate (bbl cwe/yr)</t>
  </si>
  <si>
    <t>Fraction steam from Cogen</t>
  </si>
  <si>
    <t>Excess steam (bbl cwe/yr)</t>
  </si>
  <si>
    <t>AES</t>
  </si>
  <si>
    <t>Berry</t>
  </si>
  <si>
    <t>Plains E&amp;P</t>
  </si>
  <si>
    <t>Aera</t>
  </si>
  <si>
    <t>Chevron</t>
  </si>
  <si>
    <t>PXP</t>
  </si>
  <si>
    <t>Occidental</t>
  </si>
  <si>
    <t>Tetra</t>
  </si>
  <si>
    <t>Oxy USA</t>
  </si>
  <si>
    <t>DAI</t>
  </si>
  <si>
    <t>Midway Sunset</t>
  </si>
  <si>
    <t>MacPherson</t>
  </si>
  <si>
    <t>California</t>
  </si>
  <si>
    <t>Fraction steam production using cogeneration based on data from 2009 Annual Report of the State Oil and Gas Supervisor, Califonia Department of Conservation, pages 238 and 239.  Assumed 80% capacity factor (see cogeneration table below).</t>
  </si>
  <si>
    <t>Model as mined (70%) and SAGD (30%) with integrated upgrader.  Although the model does not have an option for SAGD with an integrated upgrader, the upgrader emissions were reduced to that of an integrated upgrader in calculating the carbon intensity for the SAGD portion.</t>
  </si>
  <si>
    <t xml:space="preserve">Modeled Albian Heavy Synthetic as a blend of dilbit from the Cold Lake region and mined/upgraded synthetic crude oil from the Scotford Upgrader.  Although the Scotford upgrader is not integrated with the mine, it is integrated with the Scotford refinery which leads to efficiency improvements over a fully non-integrated operation (http://www.shell.ca/home/content/can-en/aboutshell/our_business_tpkg/business_in_canada/upstream/oil_sands/scotford_upgrader/).  Therefore we modeled the mined/upgraded portion of the dilsynbit as  mined with integrated upgrader.  For the dilbit portion, we assumed 90% CSS and 10% SAGD.  </t>
  </si>
  <si>
    <t>Albian CSS</t>
  </si>
  <si>
    <t>Assumed SAGD SOR of 5.5 (ERCB 2011 Shell Orion Cold Lake SAGD Presentation dated April 21, 2011) http://ercb.ca/data-and-publications/activity-and-data/insitu-progress</t>
  </si>
  <si>
    <t>Assumed CSS SOR of 3.62 (ERCB - 2011 Cold Lake Annual Performance Review - calculated from data on page 204)</t>
  </si>
  <si>
    <t>Reservoir</t>
  </si>
  <si>
    <t>Lift Gas</t>
  </si>
  <si>
    <t>Combined</t>
  </si>
  <si>
    <t>Check</t>
  </si>
  <si>
    <r>
      <t>N</t>
    </r>
    <r>
      <rPr>
        <vertAlign val="subscript"/>
        <sz val="10"/>
        <color rgb="FF000000"/>
        <rFont val="Helvetica"/>
      </rPr>
      <t>2</t>
    </r>
  </si>
  <si>
    <r>
      <t>CO</t>
    </r>
    <r>
      <rPr>
        <vertAlign val="subscript"/>
        <sz val="10"/>
        <color rgb="FF000000"/>
        <rFont val="Helvetica"/>
      </rPr>
      <t>2</t>
    </r>
  </si>
  <si>
    <r>
      <t>C</t>
    </r>
    <r>
      <rPr>
        <vertAlign val="subscript"/>
        <sz val="10"/>
        <color rgb="FF000000"/>
        <rFont val="Helvetica"/>
      </rPr>
      <t>1</t>
    </r>
  </si>
  <si>
    <r>
      <t>C</t>
    </r>
    <r>
      <rPr>
        <vertAlign val="subscript"/>
        <sz val="10"/>
        <color rgb="FF000000"/>
        <rFont val="Helvetica"/>
      </rPr>
      <t>2</t>
    </r>
  </si>
  <si>
    <r>
      <t>C</t>
    </r>
    <r>
      <rPr>
        <vertAlign val="subscript"/>
        <sz val="10"/>
        <color rgb="FF000000"/>
        <rFont val="Helvetica"/>
      </rPr>
      <t>3</t>
    </r>
  </si>
  <si>
    <r>
      <t>C</t>
    </r>
    <r>
      <rPr>
        <vertAlign val="subscript"/>
        <sz val="10"/>
        <color rgb="FF000000"/>
        <rFont val="Helvetica"/>
      </rPr>
      <t>4</t>
    </r>
  </si>
  <si>
    <r>
      <t>H</t>
    </r>
    <r>
      <rPr>
        <vertAlign val="subscript"/>
        <sz val="10"/>
        <color rgb="FF000000"/>
        <rFont val="Helvetica"/>
      </rPr>
      <t>2</t>
    </r>
    <r>
      <rPr>
        <sz val="10"/>
        <color rgb="FF000000"/>
        <rFont val="Helvetica"/>
      </rPr>
      <t>S</t>
    </r>
  </si>
  <si>
    <t>GOR Reservoir</t>
  </si>
  <si>
    <t>GIR Lifting</t>
  </si>
  <si>
    <t>scf/bbl liquid</t>
  </si>
  <si>
    <t>WOR</t>
  </si>
  <si>
    <t>GOR Lifting</t>
  </si>
  <si>
    <t>GOR Total</t>
  </si>
  <si>
    <t>Iteratively adjusted gas composition to account for blending of reservoir gas with lift gas - see table below.</t>
  </si>
  <si>
    <t>Assumed sum of GOR default value based on API gravity plus required gas injection for gas lift</t>
  </si>
  <si>
    <t>C4</t>
  </si>
  <si>
    <t>Based on input from operator</t>
  </si>
  <si>
    <t>Gas composition</t>
  </si>
  <si>
    <t>http://doa.alaska.gov/ogc/production/ProdArchives/parchiveindex.html.  For "Combined ANS" assumed sum of production weighted GOR value plus required gas injection for gas lift</t>
  </si>
  <si>
    <t>Adjusted gas reinjection fraction to achieve reported value for gas reinjection (see Gas Disposition table below)</t>
  </si>
  <si>
    <t>Well/Pressure Data</t>
  </si>
  <si>
    <t>2.  The fraction of ethane, propane, and butane condensed to NGL was varied to match NGL production data data from AOGCC (see NGL Production table below).  For the "Combined ANS" model run, 0% ethane, 4.3% propane, and 100% butane condensed was assumed.</t>
  </si>
  <si>
    <t xml:space="preserve">1.  The CI estimate for ANS excludes processing, fugitive and venting emissions from acid gas removal.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</si>
</sst>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_(* #,##0_);_(* \(#,##0\);_(* &quot;-&quot;??_);_(@_)"/>
    <numFmt numFmtId="166" formatCode="#,###"/>
  </numFmts>
  <fonts count="58" x14ac:knownFonts="1">
    <font>
      <sz val="11"/>
      <color theme="1"/>
      <name val="Calibri"/>
      <family val="2"/>
      <scheme val="minor"/>
    </font>
    <font>
      <sz val="10"/>
      <color theme="1"/>
      <name val="Helvetica"/>
    </font>
    <font>
      <sz val="10"/>
      <color rgb="FFC00000"/>
      <name val="Helvetica"/>
    </font>
    <font>
      <sz val="10"/>
      <color theme="1"/>
      <name val="Helvetica"/>
      <family val="2"/>
    </font>
    <font>
      <i/>
      <sz val="10"/>
      <color theme="1"/>
      <name val="Helvetica"/>
    </font>
    <font>
      <sz val="10"/>
      <color rgb="FFC00000"/>
      <name val="Helvetica"/>
      <family val="2"/>
    </font>
    <font>
      <sz val="10"/>
      <name val="Helvetica"/>
    </font>
    <font>
      <sz val="10"/>
      <name val="Helvetica"/>
      <family val="2"/>
    </font>
    <font>
      <sz val="10"/>
      <name val="Arial"/>
      <family val="2"/>
    </font>
    <font>
      <b/>
      <sz val="10"/>
      <name val="Arial"/>
      <family val="2"/>
    </font>
    <font>
      <b/>
      <sz val="10"/>
      <color theme="1"/>
      <name val="Helvetica"/>
    </font>
    <font>
      <b/>
      <sz val="12"/>
      <color theme="0"/>
      <name val="Helvetica"/>
    </font>
    <font>
      <sz val="12"/>
      <color theme="1"/>
      <name val="Helvetica"/>
      <family val="2"/>
    </font>
    <font>
      <b/>
      <sz val="12"/>
      <color rgb="FFC00000"/>
      <name val="Helvetica"/>
    </font>
    <font>
      <b/>
      <sz val="12"/>
      <color theme="1"/>
      <name val="Helvetica"/>
    </font>
    <font>
      <b/>
      <sz val="10"/>
      <color theme="1"/>
      <name val="Helvetica"/>
      <family val="2"/>
    </font>
    <font>
      <i/>
      <sz val="10"/>
      <color theme="0" tint="-0.34998626667073579"/>
      <name val="Helvetica"/>
      <family val="2"/>
    </font>
    <font>
      <vertAlign val="subscript"/>
      <sz val="10"/>
      <color theme="1"/>
      <name val="Helvetica"/>
    </font>
    <font>
      <sz val="10"/>
      <color rgb="FFFF0000"/>
      <name val="Helvetica"/>
      <family val="2"/>
    </font>
    <font>
      <i/>
      <sz val="10"/>
      <name val="Helvetica"/>
      <family val="2"/>
    </font>
    <font>
      <sz val="10"/>
      <color theme="0" tint="-0.34998626667073579"/>
      <name val="Helvetica"/>
      <family val="2"/>
    </font>
    <font>
      <b/>
      <sz val="16"/>
      <color theme="0"/>
      <name val="Helvetica"/>
    </font>
    <font>
      <sz val="12"/>
      <color rgb="FFFF0000"/>
      <name val="Helvetica"/>
    </font>
    <font>
      <sz val="12"/>
      <color rgb="FFFF6600"/>
      <name val="Helvetica"/>
    </font>
    <font>
      <sz val="12"/>
      <color rgb="FF660066"/>
      <name val="Helvetica"/>
    </font>
    <font>
      <sz val="12"/>
      <color theme="1"/>
      <name val="Helvetica"/>
    </font>
    <font>
      <sz val="12"/>
      <color rgb="FF008000"/>
      <name val="Helvetica"/>
    </font>
    <font>
      <sz val="12"/>
      <color rgb="FF000090"/>
      <name val="Helvetica"/>
    </font>
    <font>
      <sz val="11"/>
      <color theme="1"/>
      <name val="Calibri"/>
      <family val="2"/>
      <scheme val="minor"/>
    </font>
    <font>
      <sz val="11"/>
      <color theme="1"/>
      <name val="Calibri"/>
      <family val="2"/>
    </font>
    <font>
      <u/>
      <sz val="12"/>
      <color theme="11"/>
      <name val="Calibri"/>
      <family val="2"/>
      <scheme val="minor"/>
    </font>
    <font>
      <u/>
      <sz val="12"/>
      <color theme="11"/>
      <name val="Helvetica"/>
      <family val="2"/>
    </font>
    <font>
      <b/>
      <sz val="12"/>
      <color rgb="FFFFFFFF"/>
      <name val="Helvetica"/>
    </font>
    <font>
      <sz val="12"/>
      <color rgb="FF000000"/>
      <name val="Helvetica"/>
      <family val="2"/>
    </font>
    <font>
      <sz val="10"/>
      <color theme="1"/>
      <name val="Arial"/>
      <family val="2"/>
    </font>
    <font>
      <sz val="10"/>
      <color rgb="FF000000"/>
      <name val="Arial"/>
      <family val="2"/>
    </font>
    <font>
      <sz val="12"/>
      <color rgb="FF333333"/>
      <name val="Arial"/>
      <family val="2"/>
    </font>
    <font>
      <sz val="12"/>
      <name val="Helvetica"/>
    </font>
    <font>
      <sz val="12"/>
      <color theme="1"/>
      <name val="Arial"/>
      <family val="2"/>
    </font>
    <font>
      <sz val="12"/>
      <color rgb="FF000000"/>
      <name val="Arial"/>
      <family val="2"/>
    </font>
    <font>
      <b/>
      <sz val="11"/>
      <color theme="1"/>
      <name val="Calibri"/>
      <family val="2"/>
      <scheme val="minor"/>
    </font>
    <font>
      <sz val="11"/>
      <name val="Calibri"/>
      <family val="2"/>
      <scheme val="minor"/>
    </font>
    <font>
      <b/>
      <sz val="10"/>
      <color rgb="FFC00000"/>
      <name val="Helvetica"/>
    </font>
    <font>
      <sz val="10"/>
      <color indexed="8"/>
      <name val="Arial"/>
      <family val="2"/>
    </font>
    <font>
      <b/>
      <sz val="10"/>
      <color indexed="8"/>
      <name val="Arial"/>
      <family val="2"/>
    </font>
    <font>
      <sz val="8"/>
      <color indexed="8"/>
      <name val="Arial"/>
      <family val="2"/>
    </font>
    <font>
      <b/>
      <sz val="10"/>
      <color theme="1"/>
      <name val="Times New Roman"/>
      <family val="2"/>
    </font>
    <font>
      <b/>
      <sz val="10"/>
      <color theme="1"/>
      <name val="Times New Roman"/>
      <family val="1"/>
    </font>
    <font>
      <sz val="8"/>
      <color indexed="8"/>
      <name val="Times New Roman"/>
      <family val="1"/>
    </font>
    <font>
      <b/>
      <sz val="12"/>
      <color indexed="8"/>
      <name val="Arial"/>
      <family val="2"/>
    </font>
    <font>
      <b/>
      <sz val="11"/>
      <color indexed="8"/>
      <name val="Arial"/>
      <family val="2"/>
    </font>
    <font>
      <b/>
      <sz val="11"/>
      <color indexed="8"/>
      <name val="Times New Roman"/>
      <family val="1"/>
    </font>
    <font>
      <b/>
      <sz val="16"/>
      <color theme="1"/>
      <name val="Helvetica"/>
    </font>
    <font>
      <b/>
      <sz val="14"/>
      <color theme="1"/>
      <name val="Helvetica"/>
    </font>
    <font>
      <sz val="10"/>
      <color rgb="FF000000"/>
      <name val="Helvetica"/>
    </font>
    <font>
      <vertAlign val="subscript"/>
      <sz val="10"/>
      <color rgb="FF000000"/>
      <name val="Helvetica"/>
    </font>
    <font>
      <b/>
      <sz val="10"/>
      <name val="Helvetica"/>
    </font>
    <font>
      <b/>
      <sz val="14"/>
      <color theme="1"/>
      <name val="Calibri"/>
      <family val="2"/>
      <scheme val="minor"/>
    </font>
  </fonts>
  <fills count="21">
    <fill>
      <patternFill patternType="none"/>
    </fill>
    <fill>
      <patternFill patternType="gray125"/>
    </fill>
    <fill>
      <patternFill patternType="solid">
        <fgColor theme="5" tint="0.59999389629810485"/>
        <bgColor indexed="65"/>
      </patternFill>
    </fill>
    <fill>
      <patternFill patternType="solid">
        <fgColor theme="0"/>
        <bgColor indexed="64"/>
      </patternFill>
    </fill>
    <fill>
      <patternFill patternType="solid">
        <fgColor rgb="FFC00000"/>
      </patternFill>
    </fill>
    <fill>
      <patternFill patternType="solid">
        <fgColor theme="0"/>
      </patternFill>
    </fill>
    <fill>
      <patternFill patternType="solid">
        <fgColor rgb="FFFFFF00"/>
        <bgColor indexed="64"/>
      </patternFill>
    </fill>
    <fill>
      <patternFill patternType="solid">
        <fgColor theme="7" tint="0.59999389629810485"/>
        <bgColor indexed="64"/>
      </patternFill>
    </fill>
    <fill>
      <patternFill patternType="solid">
        <fgColor rgb="FFEDE8DD"/>
      </patternFill>
    </fill>
    <fill>
      <patternFill patternType="solid">
        <fgColor rgb="FFFFE5EA"/>
      </patternFill>
    </fill>
    <fill>
      <patternFill patternType="solid">
        <fgColor rgb="FFFFF6E3"/>
      </patternFill>
    </fill>
    <fill>
      <patternFill patternType="solid">
        <fgColor rgb="FFF6DFFF"/>
      </patternFill>
    </fill>
    <fill>
      <patternFill patternType="solid">
        <fgColor rgb="FFE5FFE2"/>
      </patternFill>
    </fill>
    <fill>
      <patternFill patternType="solid">
        <fgColor rgb="FFDDE7FF"/>
      </patternFill>
    </fill>
    <fill>
      <patternFill patternType="solid">
        <fgColor rgb="FFC00000"/>
        <bgColor rgb="FFFFFFFF"/>
      </patternFill>
    </fill>
    <fill>
      <patternFill patternType="solid">
        <fgColor rgb="FFFFFFFF"/>
        <bgColor rgb="FF000000"/>
      </patternFill>
    </fill>
    <fill>
      <patternFill patternType="solid">
        <fgColor rgb="FFFFFFFF"/>
        <bgColor rgb="FFFFFFFF"/>
      </patternFill>
    </fill>
    <fill>
      <patternFill patternType="solid">
        <fgColor rgb="FFE6B8B7"/>
        <bgColor rgb="FFFFFFFF"/>
      </patternFill>
    </fill>
    <fill>
      <patternFill patternType="solid">
        <fgColor rgb="FFFFC000"/>
        <bgColor indexed="64"/>
      </patternFill>
    </fill>
    <fill>
      <patternFill patternType="solid">
        <fgColor rgb="FF92D050"/>
        <bgColor indexed="64"/>
      </patternFill>
    </fill>
    <fill>
      <patternFill patternType="solid">
        <fgColor theme="5"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s>
  <cellStyleXfs count="768">
    <xf numFmtId="0" fontId="0" fillId="0" borderId="0"/>
    <xf numFmtId="0" fontId="1" fillId="0" borderId="0"/>
    <xf numFmtId="164" fontId="2" fillId="2" borderId="1"/>
    <xf numFmtId="0" fontId="8" fillId="0" borderId="2"/>
    <xf numFmtId="0" fontId="11" fillId="4" borderId="3"/>
    <xf numFmtId="0" fontId="2" fillId="5" borderId="1"/>
    <xf numFmtId="0" fontId="13" fillId="8" borderId="3"/>
    <xf numFmtId="0" fontId="21" fillId="4" borderId="3"/>
    <xf numFmtId="0" fontId="22" fillId="9" borderId="0" applyBorder="0"/>
    <xf numFmtId="43" fontId="8" fillId="0" borderId="0" applyFont="0" applyFill="0" applyBorder="0" applyAlignment="0" applyProtection="0"/>
    <xf numFmtId="0" fontId="1" fillId="5" borderId="1"/>
    <xf numFmtId="0" fontId="23" fillId="10" borderId="0" applyBorder="0"/>
    <xf numFmtId="0" fontId="24" fillId="11" borderId="0" applyBorder="0"/>
    <xf numFmtId="0" fontId="25" fillId="3" borderId="3"/>
    <xf numFmtId="0" fontId="26" fillId="12" borderId="0" applyBorder="0"/>
    <xf numFmtId="9" fontId="8" fillId="0" borderId="0" applyFont="0" applyFill="0" applyBorder="0" applyAlignment="0" applyProtection="0"/>
    <xf numFmtId="2" fontId="6" fillId="5" borderId="1"/>
    <xf numFmtId="0" fontId="27" fillId="13" borderId="0" applyBorder="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8" fillId="0" borderId="0"/>
    <xf numFmtId="9" fontId="1" fillId="0" borderId="0" applyFont="0" applyFill="0" applyBorder="0" applyAlignment="0" applyProtection="0"/>
    <xf numFmtId="43" fontId="45" fillId="0" borderId="0" applyFont="0" applyFill="0" applyBorder="0" applyAlignment="0" applyProtection="0"/>
    <xf numFmtId="0" fontId="43" fillId="0" borderId="0"/>
  </cellStyleXfs>
  <cellXfs count="236">
    <xf numFmtId="0" fontId="0" fillId="0" borderId="0" xfId="0"/>
    <xf numFmtId="0" fontId="1" fillId="0" borderId="0" xfId="1" applyProtection="1">
      <protection locked="0"/>
    </xf>
    <xf numFmtId="0" fontId="3" fillId="0" borderId="0" xfId="1" applyFont="1" applyProtection="1">
      <protection locked="0"/>
    </xf>
    <xf numFmtId="0" fontId="4" fillId="0" borderId="0" xfId="1" applyFont="1" applyProtection="1">
      <protection locked="0"/>
    </xf>
    <xf numFmtId="0" fontId="1" fillId="0" borderId="0" xfId="1" applyFont="1" applyProtection="1">
      <protection locked="0"/>
    </xf>
    <xf numFmtId="0" fontId="10" fillId="0" borderId="0" xfId="1" applyFont="1" applyProtection="1">
      <protection locked="0"/>
    </xf>
    <xf numFmtId="0" fontId="11" fillId="4" borderId="3" xfId="4" applyProtection="1">
      <protection locked="0"/>
    </xf>
    <xf numFmtId="164" fontId="2" fillId="5" borderId="0" xfId="5" applyNumberFormat="1" applyBorder="1" applyProtection="1">
      <protection locked="0"/>
    </xf>
    <xf numFmtId="164" fontId="5" fillId="5" borderId="0" xfId="5" applyNumberFormat="1" applyFont="1" applyBorder="1" applyProtection="1">
      <protection locked="0"/>
    </xf>
    <xf numFmtId="0" fontId="3" fillId="3" borderId="0" xfId="1" applyFont="1" applyFill="1" applyAlignment="1" applyProtection="1">
      <alignment vertical="center"/>
      <protection locked="0"/>
    </xf>
    <xf numFmtId="0" fontId="7" fillId="3" borderId="0" xfId="1" applyFont="1" applyFill="1" applyAlignment="1" applyProtection="1">
      <alignment vertical="center"/>
      <protection locked="0"/>
    </xf>
    <xf numFmtId="164" fontId="5" fillId="5" borderId="1" xfId="5" applyNumberFormat="1" applyFont="1" applyProtection="1">
      <protection locked="0"/>
    </xf>
    <xf numFmtId="0" fontId="4" fillId="3" borderId="0" xfId="1" applyFont="1" applyFill="1" applyAlignment="1" applyProtection="1">
      <alignment vertical="center"/>
      <protection locked="0"/>
    </xf>
    <xf numFmtId="164" fontId="2" fillId="5" borderId="4" xfId="5" applyNumberFormat="1" applyBorder="1" applyProtection="1">
      <protection locked="0"/>
    </xf>
    <xf numFmtId="164" fontId="5" fillId="5" borderId="4" xfId="5" applyNumberFormat="1" applyFont="1" applyBorder="1" applyProtection="1">
      <protection locked="0"/>
    </xf>
    <xf numFmtId="0" fontId="4" fillId="3" borderId="0" xfId="1" applyFont="1" applyFill="1" applyBorder="1" applyAlignment="1" applyProtection="1">
      <alignment vertical="center"/>
      <protection locked="0"/>
    </xf>
    <xf numFmtId="0" fontId="3" fillId="3" borderId="0" xfId="1" applyFont="1" applyFill="1" applyBorder="1" applyAlignment="1" applyProtection="1">
      <alignment vertical="center"/>
      <protection locked="0"/>
    </xf>
    <xf numFmtId="0" fontId="7" fillId="3" borderId="0" xfId="1" applyFont="1" applyFill="1" applyBorder="1" applyAlignment="1" applyProtection="1">
      <alignment vertical="center"/>
      <protection locked="0"/>
    </xf>
    <xf numFmtId="1" fontId="2" fillId="5" borderId="1" xfId="5" applyNumberFormat="1" applyProtection="1">
      <protection locked="0"/>
    </xf>
    <xf numFmtId="0" fontId="3" fillId="3" borderId="0" xfId="1" applyFont="1" applyFill="1" applyBorder="1" applyProtection="1">
      <protection locked="0"/>
    </xf>
    <xf numFmtId="164" fontId="2" fillId="5" borderId="5" xfId="5" applyNumberFormat="1" applyBorder="1" applyProtection="1">
      <protection locked="0"/>
    </xf>
    <xf numFmtId="0" fontId="3" fillId="3" borderId="0" xfId="1" applyFont="1" applyFill="1" applyProtection="1">
      <protection locked="0"/>
    </xf>
    <xf numFmtId="164" fontId="2" fillId="5" borderId="3" xfId="5" applyNumberFormat="1" applyBorder="1" applyProtection="1">
      <protection locked="0"/>
    </xf>
    <xf numFmtId="164" fontId="5" fillId="5" borderId="3" xfId="5" applyNumberFormat="1" applyFont="1" applyBorder="1" applyProtection="1">
      <protection locked="0"/>
    </xf>
    <xf numFmtId="0" fontId="2" fillId="5" borderId="0" xfId="5" applyBorder="1" applyProtection="1">
      <protection locked="0"/>
    </xf>
    <xf numFmtId="0" fontId="5" fillId="5" borderId="0" xfId="5" applyFont="1" applyBorder="1" applyProtection="1">
      <protection locked="0"/>
    </xf>
    <xf numFmtId="0" fontId="2" fillId="5" borderId="5" xfId="5" applyBorder="1" applyProtection="1">
      <protection locked="0"/>
    </xf>
    <xf numFmtId="0" fontId="5" fillId="5" borderId="5" xfId="5" applyFont="1" applyBorder="1" applyProtection="1">
      <protection locked="0"/>
    </xf>
    <xf numFmtId="0" fontId="1" fillId="0" borderId="6" xfId="1" applyBorder="1" applyProtection="1">
      <protection locked="0"/>
    </xf>
    <xf numFmtId="0" fontId="6" fillId="3" borderId="0" xfId="1" applyFont="1" applyFill="1" applyAlignment="1" applyProtection="1">
      <alignment vertical="center"/>
      <protection locked="0"/>
    </xf>
    <xf numFmtId="0" fontId="5" fillId="5" borderId="1" xfId="5" applyFont="1" applyProtection="1">
      <protection locked="0"/>
    </xf>
    <xf numFmtId="0" fontId="1" fillId="3" borderId="0" xfId="1" applyFont="1" applyFill="1" applyAlignment="1" applyProtection="1">
      <alignment vertical="center"/>
      <protection locked="0"/>
    </xf>
    <xf numFmtId="0" fontId="12" fillId="3" borderId="0" xfId="1" applyFont="1" applyFill="1" applyAlignment="1" applyProtection="1">
      <alignment vertical="center"/>
      <protection locked="0"/>
    </xf>
    <xf numFmtId="0" fontId="3" fillId="3" borderId="1" xfId="1" applyFont="1" applyFill="1" applyBorder="1"/>
    <xf numFmtId="2" fontId="3" fillId="3" borderId="1" xfId="1" applyNumberFormat="1" applyFont="1" applyFill="1" applyBorder="1"/>
    <xf numFmtId="0" fontId="3" fillId="0" borderId="1" xfId="1" applyFont="1" applyFill="1" applyBorder="1"/>
    <xf numFmtId="0" fontId="6" fillId="5" borderId="1" xfId="5" applyFont="1"/>
    <xf numFmtId="0" fontId="6" fillId="0" borderId="1" xfId="5" applyFont="1" applyFill="1"/>
    <xf numFmtId="2" fontId="6" fillId="5" borderId="1" xfId="5" applyNumberFormat="1" applyFont="1"/>
    <xf numFmtId="2" fontId="5" fillId="5" borderId="1" xfId="5" applyNumberFormat="1" applyFont="1" applyProtection="1">
      <protection locked="0"/>
    </xf>
    <xf numFmtId="1" fontId="6" fillId="5" borderId="1" xfId="5" applyNumberFormat="1" applyFont="1"/>
    <xf numFmtId="0" fontId="6" fillId="7" borderId="1" xfId="5" applyFont="1" applyFill="1"/>
    <xf numFmtId="1" fontId="5" fillId="5" borderId="1" xfId="5" applyNumberFormat="1" applyFont="1" applyProtection="1">
      <protection locked="0"/>
    </xf>
    <xf numFmtId="0" fontId="14" fillId="3" borderId="3" xfId="6" applyFont="1" applyFill="1" applyBorder="1" applyProtection="1">
      <protection locked="0"/>
    </xf>
    <xf numFmtId="0" fontId="15" fillId="3" borderId="3" xfId="6" applyFont="1" applyFill="1" applyBorder="1" applyProtection="1">
      <protection locked="0"/>
    </xf>
    <xf numFmtId="0" fontId="16" fillId="3" borderId="0" xfId="1" applyFont="1" applyFill="1" applyAlignment="1" applyProtection="1">
      <alignment vertical="center"/>
      <protection locked="0"/>
    </xf>
    <xf numFmtId="0" fontId="14" fillId="3" borderId="0" xfId="6" applyFont="1" applyFill="1" applyBorder="1" applyProtection="1">
      <protection locked="0"/>
    </xf>
    <xf numFmtId="0" fontId="15" fillId="3" borderId="0" xfId="6" applyFont="1" applyFill="1" applyBorder="1" applyProtection="1">
      <protection locked="0"/>
    </xf>
    <xf numFmtId="0" fontId="1" fillId="3" borderId="5" xfId="6" applyFont="1" applyFill="1" applyBorder="1" applyProtection="1">
      <protection locked="0"/>
    </xf>
    <xf numFmtId="0" fontId="3" fillId="3" borderId="5" xfId="6" applyFont="1" applyFill="1" applyBorder="1" applyProtection="1">
      <protection locked="0"/>
    </xf>
    <xf numFmtId="0" fontId="18" fillId="3" borderId="0" xfId="1" applyFont="1" applyFill="1" applyAlignment="1" applyProtection="1">
      <alignment vertical="center"/>
      <protection locked="0"/>
    </xf>
    <xf numFmtId="0" fontId="19" fillId="3" borderId="0" xfId="1" applyFont="1" applyFill="1" applyAlignment="1" applyProtection="1">
      <alignment vertical="center"/>
      <protection locked="0"/>
    </xf>
    <xf numFmtId="164" fontId="12" fillId="0" borderId="4" xfId="6" applyNumberFormat="1" applyFont="1" applyFill="1" applyBorder="1" applyProtection="1">
      <protection locked="0"/>
    </xf>
    <xf numFmtId="164" fontId="3" fillId="0" borderId="4" xfId="6" applyNumberFormat="1" applyFont="1" applyFill="1" applyBorder="1" applyProtection="1">
      <protection locked="0"/>
    </xf>
    <xf numFmtId="0" fontId="2" fillId="5" borderId="1" xfId="5" applyProtection="1">
      <protection locked="0"/>
    </xf>
    <xf numFmtId="0" fontId="3" fillId="0" borderId="1" xfId="1" applyFont="1" applyBorder="1"/>
    <xf numFmtId="0" fontId="6" fillId="5" borderId="1" xfId="5" applyFont="1" applyBorder="1"/>
    <xf numFmtId="0" fontId="12" fillId="0" borderId="0" xfId="1" applyFont="1" applyProtection="1">
      <protection locked="0"/>
    </xf>
    <xf numFmtId="0" fontId="3" fillId="3" borderId="0" xfId="4" applyFont="1" applyFill="1" applyBorder="1" applyProtection="1">
      <protection locked="0"/>
    </xf>
    <xf numFmtId="0" fontId="0" fillId="3" borderId="0" xfId="4" applyFont="1" applyFill="1" applyBorder="1" applyProtection="1">
      <protection locked="0"/>
    </xf>
    <xf numFmtId="0" fontId="20" fillId="3" borderId="0" xfId="1" applyFont="1" applyFill="1" applyAlignment="1" applyProtection="1">
      <alignment vertical="center"/>
      <protection locked="0"/>
    </xf>
    <xf numFmtId="0" fontId="1" fillId="3" borderId="0" xfId="1" applyFill="1" applyProtection="1">
      <protection locked="0"/>
    </xf>
    <xf numFmtId="0" fontId="21" fillId="4" borderId="3" xfId="7" applyProtection="1">
      <protection locked="0"/>
    </xf>
    <xf numFmtId="1" fontId="6" fillId="7" borderId="1" xfId="5" applyNumberFormat="1" applyFont="1" applyFill="1"/>
    <xf numFmtId="1" fontId="6" fillId="0" borderId="1" xfId="5" applyNumberFormat="1" applyFont="1" applyFill="1"/>
    <xf numFmtId="164" fontId="6" fillId="5" borderId="1" xfId="5" applyNumberFormat="1" applyFont="1"/>
    <xf numFmtId="164" fontId="6" fillId="0" borderId="1" xfId="5" applyNumberFormat="1" applyFont="1" applyFill="1"/>
    <xf numFmtId="164" fontId="6" fillId="7" borderId="1" xfId="5" applyNumberFormat="1" applyFont="1" applyFill="1"/>
    <xf numFmtId="2" fontId="6" fillId="0" borderId="1" xfId="5" applyNumberFormat="1" applyFont="1" applyFill="1"/>
    <xf numFmtId="0" fontId="0" fillId="0" borderId="0" xfId="0" applyProtection="1">
      <protection locked="0"/>
    </xf>
    <xf numFmtId="0" fontId="3" fillId="0" borderId="0" xfId="0" applyFont="1" applyProtection="1">
      <protection locked="0"/>
    </xf>
    <xf numFmtId="0" fontId="9" fillId="3" borderId="0" xfId="3" applyFont="1" applyFill="1" applyBorder="1" applyProtection="1">
      <protection locked="0"/>
    </xf>
    <xf numFmtId="0" fontId="0" fillId="3" borderId="0" xfId="0" applyFill="1" applyProtection="1">
      <protection locked="0"/>
    </xf>
    <xf numFmtId="0" fontId="12" fillId="0" borderId="0" xfId="0" applyFont="1" applyProtection="1">
      <protection locked="0"/>
    </xf>
    <xf numFmtId="0" fontId="12" fillId="3" borderId="0" xfId="0" applyFont="1" applyFill="1" applyAlignment="1" applyProtection="1">
      <alignment vertical="center"/>
      <protection locked="0"/>
    </xf>
    <xf numFmtId="0" fontId="3" fillId="3" borderId="1" xfId="0" applyFont="1" applyFill="1" applyBorder="1"/>
    <xf numFmtId="0" fontId="3" fillId="0" borderId="1" xfId="0" applyFont="1" applyFill="1" applyBorder="1"/>
    <xf numFmtId="0" fontId="3" fillId="3" borderId="0" xfId="0" applyFont="1" applyFill="1" applyAlignment="1" applyProtection="1">
      <alignment vertical="center"/>
      <protection locked="0"/>
    </xf>
    <xf numFmtId="0" fontId="3" fillId="0" borderId="1" xfId="0" applyFont="1" applyBorder="1"/>
    <xf numFmtId="0" fontId="9" fillId="3" borderId="0" xfId="3" applyFont="1" applyFill="1" applyBorder="1" applyProtection="1">
      <protection locked="0"/>
    </xf>
    <xf numFmtId="0" fontId="2" fillId="5" borderId="1" xfId="5" applyNumberFormat="1"/>
    <xf numFmtId="0" fontId="3" fillId="0" borderId="1" xfId="1" applyNumberFormat="1" applyFont="1" applyBorder="1"/>
    <xf numFmtId="1" fontId="29" fillId="0" borderId="1" xfId="1" applyNumberFormat="1" applyFont="1" applyFill="1" applyBorder="1"/>
    <xf numFmtId="0" fontId="29" fillId="0" borderId="1" xfId="1" applyNumberFormat="1" applyFont="1" applyFill="1" applyBorder="1"/>
    <xf numFmtId="164" fontId="2" fillId="5" borderId="1" xfId="5" applyNumberFormat="1" applyProtection="1">
      <protection locked="0"/>
    </xf>
    <xf numFmtId="2" fontId="29" fillId="0" borderId="1" xfId="1" applyNumberFormat="1" applyFont="1" applyFill="1" applyBorder="1"/>
    <xf numFmtId="2" fontId="2" fillId="5" borderId="1" xfId="5" applyNumberFormat="1" applyProtection="1">
      <protection locked="0"/>
    </xf>
    <xf numFmtId="164" fontId="5" fillId="5" borderId="5" xfId="5" applyNumberFormat="1" applyFont="1" applyBorder="1" applyProtection="1">
      <protection locked="0"/>
    </xf>
    <xf numFmtId="0" fontId="5" fillId="5" borderId="3" xfId="5" applyFont="1" applyBorder="1" applyProtection="1">
      <protection locked="0"/>
    </xf>
    <xf numFmtId="0" fontId="2" fillId="5" borderId="3" xfId="5" applyBorder="1" applyProtection="1">
      <protection locked="0"/>
    </xf>
    <xf numFmtId="0" fontId="5" fillId="5" borderId="4" xfId="5" applyFont="1" applyBorder="1" applyProtection="1">
      <protection locked="0"/>
    </xf>
    <xf numFmtId="0" fontId="2" fillId="5" borderId="4" xfId="5" applyBorder="1" applyProtection="1">
      <protection locked="0"/>
    </xf>
    <xf numFmtId="0" fontId="32" fillId="14" borderId="3" xfId="4" applyFont="1" applyFill="1" applyBorder="1" applyProtection="1">
      <protection locked="0"/>
    </xf>
    <xf numFmtId="0" fontId="33" fillId="15" borderId="0" xfId="0" applyFont="1" applyFill="1" applyBorder="1" applyProtection="1">
      <protection locked="0"/>
    </xf>
    <xf numFmtId="0" fontId="2" fillId="16" borderId="1" xfId="5" applyFont="1" applyFill="1" applyBorder="1" applyProtection="1">
      <protection locked="0"/>
    </xf>
    <xf numFmtId="0" fontId="33" fillId="15" borderId="0" xfId="0" applyFont="1" applyFill="1" applyBorder="1" applyAlignment="1" applyProtection="1">
      <alignment horizontal="right"/>
      <protection locked="0"/>
    </xf>
    <xf numFmtId="2" fontId="2" fillId="17" borderId="1" xfId="2" applyNumberFormat="1" applyFont="1" applyFill="1" applyBorder="1" applyProtection="1">
      <protection locked="0"/>
    </xf>
    <xf numFmtId="2" fontId="2" fillId="16" borderId="1" xfId="5" applyNumberFormat="1" applyFont="1" applyFill="1" applyBorder="1" applyProtection="1">
      <protection locked="0"/>
    </xf>
    <xf numFmtId="1" fontId="2" fillId="17" borderId="1" xfId="2" applyNumberFormat="1" applyFont="1" applyFill="1" applyBorder="1" applyProtection="1">
      <protection locked="0"/>
    </xf>
    <xf numFmtId="11" fontId="2" fillId="17" borderId="1" xfId="2" applyNumberFormat="1" applyFont="1" applyFill="1" applyBorder="1" applyProtection="1">
      <protection locked="0"/>
    </xf>
    <xf numFmtId="164" fontId="2" fillId="16" borderId="1" xfId="5" applyNumberFormat="1" applyFont="1" applyFill="1" applyBorder="1" applyProtection="1">
      <protection locked="0"/>
    </xf>
    <xf numFmtId="0" fontId="33" fillId="15" borderId="0" xfId="0" applyFont="1" applyFill="1" applyBorder="1" applyAlignment="1" applyProtection="1">
      <alignment vertical="center"/>
      <protection locked="0"/>
    </xf>
    <xf numFmtId="0" fontId="33" fillId="0" borderId="0" xfId="0" applyFont="1" applyFill="1" applyBorder="1" applyProtection="1">
      <protection locked="0"/>
    </xf>
    <xf numFmtId="164" fontId="2" fillId="0" borderId="1" xfId="5" applyNumberFormat="1" applyFill="1" applyProtection="1">
      <protection locked="0"/>
    </xf>
    <xf numFmtId="0" fontId="1" fillId="0" borderId="0" xfId="1" applyAlignment="1" applyProtection="1">
      <alignment horizontal="left"/>
      <protection locked="0"/>
    </xf>
    <xf numFmtId="0" fontId="0" fillId="0" borderId="0" xfId="0" applyFill="1"/>
    <xf numFmtId="0" fontId="10" fillId="3" borderId="0" xfId="1" applyFont="1" applyFill="1" applyProtection="1">
      <protection locked="0"/>
    </xf>
    <xf numFmtId="0" fontId="0" fillId="3" borderId="0" xfId="0" applyFill="1"/>
    <xf numFmtId="0" fontId="34" fillId="0" borderId="0" xfId="0" applyFont="1"/>
    <xf numFmtId="0" fontId="35" fillId="0" borderId="0" xfId="0" applyFont="1"/>
    <xf numFmtId="0" fontId="36" fillId="0" borderId="0" xfId="0" applyFont="1"/>
    <xf numFmtId="0" fontId="5" fillId="0" borderId="1" xfId="5" applyFont="1" applyFill="1" applyProtection="1">
      <protection locked="0"/>
    </xf>
    <xf numFmtId="0" fontId="2" fillId="0" borderId="1" xfId="5" applyFill="1" applyProtection="1">
      <protection locked="0"/>
    </xf>
    <xf numFmtId="0" fontId="0" fillId="0" borderId="0" xfId="0" applyAlignment="1">
      <alignment horizontal="left" vertical="top"/>
    </xf>
    <xf numFmtId="0" fontId="0" fillId="0" borderId="0" xfId="0" applyAlignment="1"/>
    <xf numFmtId="0" fontId="0" fillId="6" borderId="0" xfId="0" applyFill="1"/>
    <xf numFmtId="0" fontId="35" fillId="0" borderId="0" xfId="0" applyFont="1" applyAlignment="1">
      <alignment vertical="top"/>
    </xf>
    <xf numFmtId="0" fontId="35" fillId="0" borderId="0" xfId="0" applyFont="1" applyBorder="1" applyAlignment="1">
      <alignment horizontal="left" wrapText="1"/>
    </xf>
    <xf numFmtId="0" fontId="1" fillId="0" borderId="0" xfId="1" applyBorder="1" applyAlignment="1" applyProtection="1">
      <alignment horizontal="left" vertical="center" wrapText="1"/>
      <protection locked="0"/>
    </xf>
    <xf numFmtId="0" fontId="12" fillId="3" borderId="0" xfId="0" applyFont="1" applyFill="1" applyBorder="1" applyAlignment="1" applyProtection="1">
      <alignment vertical="center"/>
      <protection locked="0"/>
    </xf>
    <xf numFmtId="0" fontId="12" fillId="3" borderId="0" xfId="0" applyFont="1" applyFill="1" applyBorder="1" applyProtection="1">
      <protection locked="0"/>
    </xf>
    <xf numFmtId="164" fontId="1" fillId="5" borderId="0" xfId="10" applyNumberFormat="1" applyBorder="1" applyProtection="1">
      <protection locked="0"/>
    </xf>
    <xf numFmtId="0" fontId="14" fillId="3" borderId="0" xfId="0" applyFont="1" applyFill="1" applyAlignment="1" applyProtection="1">
      <alignment vertical="center"/>
      <protection locked="0"/>
    </xf>
    <xf numFmtId="0" fontId="37" fillId="3" borderId="0" xfId="0" applyFont="1" applyFill="1" applyBorder="1" applyAlignment="1" applyProtection="1">
      <alignment vertical="center"/>
      <protection locked="0"/>
    </xf>
    <xf numFmtId="0" fontId="37" fillId="3" borderId="0" xfId="0" applyFont="1" applyFill="1" applyAlignment="1" applyProtection="1">
      <alignment vertical="center"/>
      <protection locked="0"/>
    </xf>
    <xf numFmtId="1" fontId="1" fillId="5" borderId="1" xfId="10" applyNumberFormat="1" applyProtection="1">
      <protection locked="0"/>
    </xf>
    <xf numFmtId="164" fontId="1" fillId="5" borderId="4" xfId="10" applyNumberFormat="1" applyBorder="1" applyProtection="1">
      <protection locked="0"/>
    </xf>
    <xf numFmtId="0" fontId="2" fillId="6" borderId="1" xfId="5" applyFill="1" applyProtection="1">
      <protection locked="0"/>
    </xf>
    <xf numFmtId="0" fontId="38" fillId="0" borderId="0" xfId="0" applyFont="1" applyAlignment="1">
      <alignment vertical="top" wrapText="1"/>
    </xf>
    <xf numFmtId="0" fontId="38" fillId="0" borderId="0" xfId="1" applyFont="1" applyProtection="1">
      <protection locked="0"/>
    </xf>
    <xf numFmtId="0" fontId="39" fillId="0" borderId="0" xfId="0" applyFont="1" applyAlignment="1">
      <alignment vertical="top"/>
    </xf>
    <xf numFmtId="0" fontId="2" fillId="0" borderId="1" xfId="5" applyNumberFormat="1" applyFill="1"/>
    <xf numFmtId="1" fontId="1" fillId="0" borderId="0" xfId="1" applyNumberFormat="1" applyProtection="1">
      <protection locked="0"/>
    </xf>
    <xf numFmtId="1" fontId="5" fillId="0" borderId="1" xfId="5" applyNumberFormat="1" applyFont="1" applyFill="1" applyProtection="1">
      <protection locked="0"/>
    </xf>
    <xf numFmtId="1" fontId="2" fillId="0" borderId="1" xfId="5" applyNumberFormat="1" applyFill="1" applyProtection="1">
      <protection locked="0"/>
    </xf>
    <xf numFmtId="2" fontId="2" fillId="0" borderId="1" xfId="5" applyNumberFormat="1" applyFill="1" applyProtection="1">
      <protection locked="0"/>
    </xf>
    <xf numFmtId="2" fontId="5" fillId="0" borderId="1" xfId="5" applyNumberFormat="1" applyFont="1" applyFill="1" applyProtection="1">
      <protection locked="0"/>
    </xf>
    <xf numFmtId="0" fontId="40" fillId="0" borderId="0" xfId="0" applyFont="1"/>
    <xf numFmtId="2" fontId="40" fillId="0" borderId="0" xfId="0" applyNumberFormat="1" applyFont="1"/>
    <xf numFmtId="2" fontId="0" fillId="0" borderId="0" xfId="0" applyNumberFormat="1"/>
    <xf numFmtId="0" fontId="41" fillId="18" borderId="0" xfId="0" applyFont="1" applyFill="1"/>
    <xf numFmtId="2" fontId="41" fillId="18" borderId="0" xfId="0" applyNumberFormat="1" applyFont="1" applyFill="1"/>
    <xf numFmtId="164" fontId="2" fillId="18" borderId="1" xfId="5" applyNumberFormat="1" applyFill="1" applyProtection="1">
      <protection locked="0"/>
    </xf>
    <xf numFmtId="0" fontId="21" fillId="4" borderId="3" xfId="7" applyFont="1" applyProtection="1">
      <protection locked="0"/>
    </xf>
    <xf numFmtId="0" fontId="11" fillId="4" borderId="3" xfId="4" applyFont="1" applyProtection="1">
      <protection locked="0"/>
    </xf>
    <xf numFmtId="164" fontId="42" fillId="5" borderId="0" xfId="5" applyNumberFormat="1" applyFont="1" applyBorder="1" applyProtection="1">
      <protection locked="0"/>
    </xf>
    <xf numFmtId="0" fontId="34" fillId="0" borderId="0" xfId="0" applyFont="1" applyAlignment="1">
      <alignment vertical="top" wrapText="1"/>
    </xf>
    <xf numFmtId="0" fontId="1" fillId="0" borderId="1" xfId="1" applyBorder="1" applyProtection="1">
      <protection locked="0"/>
    </xf>
    <xf numFmtId="0" fontId="44" fillId="0" borderId="0" xfId="1" applyFont="1" applyFill="1" applyAlignment="1">
      <alignment horizontal="center" vertical="center"/>
    </xf>
    <xf numFmtId="165" fontId="44" fillId="0" borderId="0" xfId="766" applyNumberFormat="1" applyFont="1" applyFill="1" applyAlignment="1">
      <alignment horizontal="center" vertical="center"/>
    </xf>
    <xf numFmtId="0" fontId="46" fillId="0" borderId="0" xfId="0" applyFont="1" applyAlignment="1">
      <alignment horizontal="center"/>
    </xf>
    <xf numFmtId="0" fontId="43" fillId="0" borderId="0" xfId="1" applyFont="1" applyFill="1" applyAlignment="1">
      <alignment horizontal="left" vertical="center"/>
    </xf>
    <xf numFmtId="165" fontId="43" fillId="0" borderId="0" xfId="766" applyNumberFormat="1" applyFont="1" applyFill="1" applyAlignment="1">
      <alignment horizontal="right" vertical="center"/>
    </xf>
    <xf numFmtId="0" fontId="0" fillId="0" borderId="0" xfId="0" applyFont="1"/>
    <xf numFmtId="165" fontId="47" fillId="0" borderId="0" xfId="0" applyNumberFormat="1" applyFont="1"/>
    <xf numFmtId="0" fontId="47" fillId="6" borderId="0" xfId="0" applyFont="1" applyFill="1"/>
    <xf numFmtId="165" fontId="47" fillId="6" borderId="0" xfId="0" applyNumberFormat="1" applyFont="1" applyFill="1"/>
    <xf numFmtId="0" fontId="40" fillId="6" borderId="0" xfId="0" applyFont="1" applyFill="1"/>
    <xf numFmtId="2" fontId="40" fillId="6" borderId="0" xfId="0" applyNumberFormat="1" applyFont="1" applyFill="1"/>
    <xf numFmtId="0" fontId="49" fillId="0" borderId="0" xfId="0" applyFont="1" applyFill="1" applyAlignment="1">
      <alignment horizontal="left"/>
    </xf>
    <xf numFmtId="0" fontId="44" fillId="0" borderId="0" xfId="0" applyFont="1" applyFill="1" applyAlignment="1">
      <alignment horizontal="left"/>
    </xf>
    <xf numFmtId="0" fontId="44" fillId="0" borderId="0" xfId="0" applyFont="1"/>
    <xf numFmtId="0" fontId="48" fillId="0" borderId="0" xfId="0" applyFont="1" applyFill="1" applyAlignment="1">
      <alignment horizontal="left"/>
    </xf>
    <xf numFmtId="166" fontId="48" fillId="0" borderId="0" xfId="0" applyNumberFormat="1" applyFont="1" applyFill="1" applyAlignment="1">
      <alignment horizontal="right"/>
    </xf>
    <xf numFmtId="0" fontId="50" fillId="0" borderId="0" xfId="0" applyFont="1" applyAlignment="1">
      <alignment horizontal="right"/>
    </xf>
    <xf numFmtId="166" fontId="51" fillId="0" borderId="0" xfId="0" applyNumberFormat="1" applyFont="1" applyFill="1" applyAlignment="1">
      <alignment horizontal="right"/>
    </xf>
    <xf numFmtId="0" fontId="3" fillId="0" borderId="0" xfId="1" applyNumberFormat="1" applyFont="1" applyBorder="1"/>
    <xf numFmtId="0" fontId="34" fillId="0" borderId="0" xfId="0" applyFont="1" applyAlignment="1">
      <alignment vertical="top"/>
    </xf>
    <xf numFmtId="0" fontId="53" fillId="3" borderId="0" xfId="1" applyFont="1" applyFill="1" applyProtection="1">
      <protection locked="0"/>
    </xf>
    <xf numFmtId="165" fontId="0" fillId="0" borderId="0" xfId="0" applyNumberFormat="1" applyFont="1"/>
    <xf numFmtId="0" fontId="41" fillId="0" borderId="0" xfId="0" applyFont="1" applyFill="1"/>
    <xf numFmtId="2" fontId="41" fillId="0" borderId="0" xfId="0" applyNumberFormat="1" applyFont="1" applyFill="1"/>
    <xf numFmtId="0" fontId="0" fillId="18" borderId="0" xfId="0" applyFill="1"/>
    <xf numFmtId="2" fontId="0" fillId="18" borderId="0" xfId="0" applyNumberFormat="1" applyFill="1"/>
    <xf numFmtId="0" fontId="1" fillId="19" borderId="1" xfId="1" applyFont="1" applyFill="1" applyBorder="1" applyProtection="1">
      <protection locked="0"/>
    </xf>
    <xf numFmtId="0" fontId="10" fillId="19" borderId="0" xfId="1" applyFont="1" applyFill="1" applyProtection="1">
      <protection locked="0"/>
    </xf>
    <xf numFmtId="166" fontId="51" fillId="6" borderId="0" xfId="0" applyNumberFormat="1" applyFont="1" applyFill="1" applyAlignment="1">
      <alignment horizontal="right"/>
    </xf>
    <xf numFmtId="0" fontId="9" fillId="19" borderId="0" xfId="3" applyFont="1" applyFill="1" applyBorder="1" applyProtection="1">
      <protection locked="0"/>
    </xf>
    <xf numFmtId="0" fontId="1" fillId="0" borderId="0" xfId="1" applyFill="1" applyProtection="1">
      <protection locked="0"/>
    </xf>
    <xf numFmtId="0" fontId="0" fillId="0" borderId="0" xfId="0" applyAlignment="1">
      <alignment wrapText="1"/>
    </xf>
    <xf numFmtId="0" fontId="0" fillId="20" borderId="1" xfId="0" applyFill="1" applyBorder="1" applyAlignment="1">
      <alignment wrapText="1"/>
    </xf>
    <xf numFmtId="0" fontId="0" fillId="20" borderId="1" xfId="0" applyFill="1" applyBorder="1"/>
    <xf numFmtId="1" fontId="0" fillId="0" borderId="0" xfId="0" applyNumberFormat="1"/>
    <xf numFmtId="2" fontId="0" fillId="20" borderId="1" xfId="0" applyNumberFormat="1" applyFill="1" applyBorder="1"/>
    <xf numFmtId="1" fontId="0" fillId="0" borderId="0" xfId="0" applyNumberFormat="1" applyFill="1"/>
    <xf numFmtId="0" fontId="1" fillId="0" borderId="0" xfId="1" applyAlignment="1" applyProtection="1">
      <alignment horizontal="left" vertical="top"/>
      <protection locked="0"/>
    </xf>
    <xf numFmtId="0" fontId="54" fillId="15" borderId="1" xfId="764" applyFont="1" applyFill="1" applyBorder="1" applyAlignment="1" applyProtection="1">
      <alignment vertical="center"/>
      <protection locked="0"/>
    </xf>
    <xf numFmtId="2" fontId="6" fillId="5" borderId="1" xfId="16" applyProtection="1">
      <protection locked="0"/>
    </xf>
    <xf numFmtId="2" fontId="0" fillId="0" borderId="1" xfId="0" applyNumberFormat="1" applyBorder="1"/>
    <xf numFmtId="0" fontId="54" fillId="15" borderId="8" xfId="764" applyFont="1" applyFill="1" applyBorder="1" applyAlignment="1" applyProtection="1">
      <alignment vertical="center"/>
      <protection locked="0"/>
    </xf>
    <xf numFmtId="2" fontId="56" fillId="5" borderId="1" xfId="16" applyFont="1" applyProtection="1">
      <protection locked="0"/>
    </xf>
    <xf numFmtId="0" fontId="54" fillId="15" borderId="0" xfId="764" applyFont="1" applyFill="1" applyBorder="1" applyAlignment="1" applyProtection="1">
      <alignment vertical="center"/>
      <protection locked="0"/>
    </xf>
    <xf numFmtId="164" fontId="1" fillId="0" borderId="0" xfId="1" applyNumberFormat="1" applyProtection="1">
      <protection locked="0"/>
    </xf>
    <xf numFmtId="2" fontId="1" fillId="0" borderId="0" xfId="1" applyNumberFormat="1" applyProtection="1">
      <protection locked="0"/>
    </xf>
    <xf numFmtId="0" fontId="1" fillId="0" borderId="0" xfId="1" applyFont="1" applyFill="1" applyProtection="1">
      <protection locked="0"/>
    </xf>
    <xf numFmtId="0" fontId="10" fillId="0" borderId="0" xfId="1" applyFont="1" applyFill="1" applyProtection="1">
      <protection locked="0"/>
    </xf>
    <xf numFmtId="0" fontId="5" fillId="0" borderId="5" xfId="5" applyFont="1" applyFill="1" applyBorder="1" applyProtection="1">
      <protection locked="0"/>
    </xf>
    <xf numFmtId="0" fontId="5" fillId="0" borderId="0" xfId="5" applyFont="1" applyFill="1" applyBorder="1" applyProtection="1">
      <protection locked="0"/>
    </xf>
    <xf numFmtId="164" fontId="5" fillId="0" borderId="3" xfId="5" applyNumberFormat="1" applyFont="1" applyFill="1" applyBorder="1" applyProtection="1">
      <protection locked="0"/>
    </xf>
    <xf numFmtId="164" fontId="5" fillId="0" borderId="4" xfId="5" applyNumberFormat="1" applyFont="1" applyFill="1" applyBorder="1" applyProtection="1">
      <protection locked="0"/>
    </xf>
    <xf numFmtId="164" fontId="5" fillId="0" borderId="5" xfId="5" applyNumberFormat="1" applyFont="1" applyFill="1" applyBorder="1" applyProtection="1">
      <protection locked="0"/>
    </xf>
    <xf numFmtId="164" fontId="5" fillId="0" borderId="0" xfId="5" applyNumberFormat="1" applyFont="1" applyFill="1" applyBorder="1" applyProtection="1">
      <protection locked="0"/>
    </xf>
    <xf numFmtId="0" fontId="5" fillId="0" borderId="3" xfId="5" applyFont="1" applyFill="1" applyBorder="1" applyProtection="1">
      <protection locked="0"/>
    </xf>
    <xf numFmtId="0" fontId="5" fillId="0" borderId="4" xfId="5" applyFont="1" applyFill="1" applyBorder="1" applyProtection="1">
      <protection locked="0"/>
    </xf>
    <xf numFmtId="0" fontId="1" fillId="6" borderId="0" xfId="1" applyFill="1" applyProtection="1">
      <protection locked="0"/>
    </xf>
    <xf numFmtId="0" fontId="53" fillId="19" borderId="0" xfId="1" applyFont="1" applyFill="1" applyProtection="1">
      <protection locked="0"/>
    </xf>
    <xf numFmtId="0" fontId="52" fillId="19" borderId="0" xfId="1" applyFont="1" applyFill="1" applyProtection="1">
      <protection locked="0"/>
    </xf>
    <xf numFmtId="0" fontId="57" fillId="19" borderId="0" xfId="0" applyFont="1" applyFill="1"/>
    <xf numFmtId="2" fontId="0" fillId="6" borderId="1" xfId="0" applyNumberFormat="1" applyFill="1" applyBorder="1"/>
    <xf numFmtId="0" fontId="2" fillId="19" borderId="1" xfId="5" applyNumberFormat="1" applyFont="1" applyFill="1"/>
    <xf numFmtId="1" fontId="1" fillId="19" borderId="1" xfId="1" applyNumberFormat="1" applyFont="1" applyFill="1" applyBorder="1" applyProtection="1">
      <protection locked="0"/>
    </xf>
    <xf numFmtId="2" fontId="1" fillId="19" borderId="1" xfId="1" applyNumberFormat="1" applyFont="1" applyFill="1" applyBorder="1" applyProtection="1">
      <protection locked="0"/>
    </xf>
    <xf numFmtId="2" fontId="5" fillId="19" borderId="1" xfId="5" applyNumberFormat="1" applyFont="1" applyFill="1" applyProtection="1">
      <protection locked="0"/>
    </xf>
    <xf numFmtId="1" fontId="29" fillId="19" borderId="1" xfId="1" applyNumberFormat="1" applyFont="1" applyFill="1" applyBorder="1"/>
    <xf numFmtId="2" fontId="29" fillId="19" borderId="1" xfId="1" applyNumberFormat="1" applyFont="1" applyFill="1" applyBorder="1"/>
    <xf numFmtId="0" fontId="2" fillId="19" borderId="1" xfId="5" applyNumberFormat="1" applyFill="1"/>
    <xf numFmtId="0" fontId="5" fillId="19" borderId="1" xfId="5" applyFont="1" applyFill="1" applyProtection="1">
      <protection locked="0"/>
    </xf>
    <xf numFmtId="164" fontId="5" fillId="19" borderId="1" xfId="5" applyNumberFormat="1" applyFont="1" applyFill="1" applyProtection="1">
      <protection locked="0"/>
    </xf>
    <xf numFmtId="1" fontId="5" fillId="19" borderId="1" xfId="5" applyNumberFormat="1" applyFont="1" applyFill="1" applyProtection="1">
      <protection locked="0"/>
    </xf>
    <xf numFmtId="0" fontId="34" fillId="19" borderId="0" xfId="0" applyFont="1" applyFill="1" applyAlignment="1">
      <alignment vertical="top"/>
    </xf>
    <xf numFmtId="0" fontId="1" fillId="19" borderId="0" xfId="1" applyFont="1" applyFill="1" applyProtection="1">
      <protection locked="0"/>
    </xf>
    <xf numFmtId="0" fontId="1" fillId="19" borderId="0" xfId="1" applyFill="1" applyProtection="1">
      <protection locked="0"/>
    </xf>
    <xf numFmtId="0" fontId="9" fillId="3" borderId="0" xfId="3" applyFont="1" applyFill="1" applyBorder="1" applyProtection="1">
      <protection locked="0"/>
    </xf>
    <xf numFmtId="0" fontId="35" fillId="0" borderId="7" xfId="0" applyFont="1" applyBorder="1" applyAlignment="1">
      <alignment horizontal="left" wrapText="1"/>
    </xf>
    <xf numFmtId="0" fontId="1" fillId="3" borderId="5" xfId="1" applyFill="1" applyBorder="1" applyAlignment="1" applyProtection="1">
      <alignment horizontal="left" vertical="top" wrapText="1"/>
      <protection locked="0"/>
    </xf>
    <xf numFmtId="0" fontId="1" fillId="3" borderId="0" xfId="1" applyFill="1" applyBorder="1" applyAlignment="1" applyProtection="1">
      <alignment horizontal="left" vertical="top" wrapText="1"/>
      <protection locked="0"/>
    </xf>
    <xf numFmtId="0" fontId="1" fillId="0" borderId="7" xfId="1" applyBorder="1" applyAlignment="1" applyProtection="1">
      <alignment horizontal="left" vertical="center"/>
      <protection locked="0"/>
    </xf>
    <xf numFmtId="0" fontId="1" fillId="3" borderId="5" xfId="1" applyFill="1" applyBorder="1" applyAlignment="1" applyProtection="1">
      <alignment horizontal="left" wrapText="1"/>
      <protection locked="0"/>
    </xf>
    <xf numFmtId="0" fontId="1" fillId="3" borderId="0" xfId="1" applyFill="1" applyAlignment="1" applyProtection="1">
      <alignment horizontal="left" wrapText="1"/>
      <protection locked="0"/>
    </xf>
    <xf numFmtId="0" fontId="1" fillId="3" borderId="0" xfId="1" applyFill="1" applyAlignment="1" applyProtection="1">
      <alignment horizontal="left" vertical="top" wrapText="1"/>
      <protection locked="0"/>
    </xf>
    <xf numFmtId="0" fontId="0" fillId="0" borderId="0" xfId="0" applyAlignment="1">
      <alignment horizontal="left" vertical="top" wrapText="1"/>
    </xf>
    <xf numFmtId="0" fontId="0" fillId="6" borderId="0" xfId="0" applyFill="1" applyAlignment="1">
      <alignment horizontal="left" vertical="top" wrapText="1"/>
    </xf>
    <xf numFmtId="0" fontId="1" fillId="0" borderId="7" xfId="1" applyBorder="1" applyAlignment="1" applyProtection="1">
      <alignment horizontal="left" vertical="center" wrapText="1"/>
      <protection locked="0"/>
    </xf>
    <xf numFmtId="0" fontId="1" fillId="0" borderId="7" xfId="1" applyBorder="1" applyAlignment="1" applyProtection="1">
      <alignment horizontal="left" vertical="top" wrapText="1"/>
      <protection locked="0"/>
    </xf>
    <xf numFmtId="0" fontId="38" fillId="0" borderId="0" xfId="0" applyFont="1" applyAlignment="1">
      <alignment horizontal="left" vertical="top" wrapText="1"/>
    </xf>
    <xf numFmtId="0" fontId="0" fillId="3" borderId="7" xfId="0" applyFill="1" applyBorder="1" applyAlignment="1">
      <alignment horizontal="left" vertical="center"/>
    </xf>
  </cellXfs>
  <cellStyles count="768">
    <cellStyle name="Combustion" xfId="8"/>
    <cellStyle name="Comma 2" xfId="766"/>
    <cellStyle name="Comma 3" xfId="9"/>
    <cellStyle name="Default_Free" xfId="10"/>
    <cellStyle name="Electricity" xfId="11"/>
    <cellStyle name="Embodied" xfId="12"/>
    <cellStyle name="Followed Hyperlink 10" xfId="18"/>
    <cellStyle name="Followed Hyperlink 100" xfId="19"/>
    <cellStyle name="Followed Hyperlink 101" xfId="20"/>
    <cellStyle name="Followed Hyperlink 102" xfId="21"/>
    <cellStyle name="Followed Hyperlink 103" xfId="22"/>
    <cellStyle name="Followed Hyperlink 104" xfId="23"/>
    <cellStyle name="Followed Hyperlink 105" xfId="24"/>
    <cellStyle name="Followed Hyperlink 106" xfId="25"/>
    <cellStyle name="Followed Hyperlink 107" xfId="26"/>
    <cellStyle name="Followed Hyperlink 108" xfId="27"/>
    <cellStyle name="Followed Hyperlink 109" xfId="28"/>
    <cellStyle name="Followed Hyperlink 11" xfId="29"/>
    <cellStyle name="Followed Hyperlink 110" xfId="30"/>
    <cellStyle name="Followed Hyperlink 111" xfId="31"/>
    <cellStyle name="Followed Hyperlink 112" xfId="32"/>
    <cellStyle name="Followed Hyperlink 113" xfId="33"/>
    <cellStyle name="Followed Hyperlink 114" xfId="34"/>
    <cellStyle name="Followed Hyperlink 115" xfId="35"/>
    <cellStyle name="Followed Hyperlink 116" xfId="36"/>
    <cellStyle name="Followed Hyperlink 117" xfId="37"/>
    <cellStyle name="Followed Hyperlink 118" xfId="38"/>
    <cellStyle name="Followed Hyperlink 119" xfId="39"/>
    <cellStyle name="Followed Hyperlink 12" xfId="40"/>
    <cellStyle name="Followed Hyperlink 120" xfId="41"/>
    <cellStyle name="Followed Hyperlink 121" xfId="42"/>
    <cellStyle name="Followed Hyperlink 122" xfId="43"/>
    <cellStyle name="Followed Hyperlink 123" xfId="44"/>
    <cellStyle name="Followed Hyperlink 124" xfId="45"/>
    <cellStyle name="Followed Hyperlink 125" xfId="46"/>
    <cellStyle name="Followed Hyperlink 126" xfId="47"/>
    <cellStyle name="Followed Hyperlink 127" xfId="48"/>
    <cellStyle name="Followed Hyperlink 128" xfId="49"/>
    <cellStyle name="Followed Hyperlink 129" xfId="50"/>
    <cellStyle name="Followed Hyperlink 13" xfId="51"/>
    <cellStyle name="Followed Hyperlink 130" xfId="52"/>
    <cellStyle name="Followed Hyperlink 131" xfId="53"/>
    <cellStyle name="Followed Hyperlink 132" xfId="54"/>
    <cellStyle name="Followed Hyperlink 133" xfId="55"/>
    <cellStyle name="Followed Hyperlink 134" xfId="56"/>
    <cellStyle name="Followed Hyperlink 135" xfId="57"/>
    <cellStyle name="Followed Hyperlink 136" xfId="58"/>
    <cellStyle name="Followed Hyperlink 137" xfId="59"/>
    <cellStyle name="Followed Hyperlink 138" xfId="60"/>
    <cellStyle name="Followed Hyperlink 139" xfId="61"/>
    <cellStyle name="Followed Hyperlink 14" xfId="62"/>
    <cellStyle name="Followed Hyperlink 140" xfId="63"/>
    <cellStyle name="Followed Hyperlink 141" xfId="64"/>
    <cellStyle name="Followed Hyperlink 142" xfId="65"/>
    <cellStyle name="Followed Hyperlink 143" xfId="66"/>
    <cellStyle name="Followed Hyperlink 144" xfId="67"/>
    <cellStyle name="Followed Hyperlink 145" xfId="68"/>
    <cellStyle name="Followed Hyperlink 146" xfId="69"/>
    <cellStyle name="Followed Hyperlink 147" xfId="70"/>
    <cellStyle name="Followed Hyperlink 148" xfId="71"/>
    <cellStyle name="Followed Hyperlink 149" xfId="72"/>
    <cellStyle name="Followed Hyperlink 15" xfId="73"/>
    <cellStyle name="Followed Hyperlink 150" xfId="74"/>
    <cellStyle name="Followed Hyperlink 151" xfId="75"/>
    <cellStyle name="Followed Hyperlink 152" xfId="76"/>
    <cellStyle name="Followed Hyperlink 153" xfId="77"/>
    <cellStyle name="Followed Hyperlink 154" xfId="78"/>
    <cellStyle name="Followed Hyperlink 155" xfId="79"/>
    <cellStyle name="Followed Hyperlink 156" xfId="80"/>
    <cellStyle name="Followed Hyperlink 157" xfId="81"/>
    <cellStyle name="Followed Hyperlink 158" xfId="82"/>
    <cellStyle name="Followed Hyperlink 159" xfId="83"/>
    <cellStyle name="Followed Hyperlink 16" xfId="84"/>
    <cellStyle name="Followed Hyperlink 160" xfId="85"/>
    <cellStyle name="Followed Hyperlink 161" xfId="86"/>
    <cellStyle name="Followed Hyperlink 162" xfId="87"/>
    <cellStyle name="Followed Hyperlink 163" xfId="88"/>
    <cellStyle name="Followed Hyperlink 164" xfId="89"/>
    <cellStyle name="Followed Hyperlink 165" xfId="90"/>
    <cellStyle name="Followed Hyperlink 166" xfId="91"/>
    <cellStyle name="Followed Hyperlink 167" xfId="92"/>
    <cellStyle name="Followed Hyperlink 168" xfId="93"/>
    <cellStyle name="Followed Hyperlink 169" xfId="94"/>
    <cellStyle name="Followed Hyperlink 17" xfId="95"/>
    <cellStyle name="Followed Hyperlink 170" xfId="96"/>
    <cellStyle name="Followed Hyperlink 171" xfId="97"/>
    <cellStyle name="Followed Hyperlink 172" xfId="98"/>
    <cellStyle name="Followed Hyperlink 173" xfId="99"/>
    <cellStyle name="Followed Hyperlink 174" xfId="100"/>
    <cellStyle name="Followed Hyperlink 175" xfId="101"/>
    <cellStyle name="Followed Hyperlink 176" xfId="102"/>
    <cellStyle name="Followed Hyperlink 177" xfId="103"/>
    <cellStyle name="Followed Hyperlink 178" xfId="104"/>
    <cellStyle name="Followed Hyperlink 179" xfId="105"/>
    <cellStyle name="Followed Hyperlink 18" xfId="106"/>
    <cellStyle name="Followed Hyperlink 180" xfId="107"/>
    <cellStyle name="Followed Hyperlink 181" xfId="108"/>
    <cellStyle name="Followed Hyperlink 182" xfId="109"/>
    <cellStyle name="Followed Hyperlink 183" xfId="110"/>
    <cellStyle name="Followed Hyperlink 184" xfId="111"/>
    <cellStyle name="Followed Hyperlink 185" xfId="112"/>
    <cellStyle name="Followed Hyperlink 186" xfId="113"/>
    <cellStyle name="Followed Hyperlink 187" xfId="114"/>
    <cellStyle name="Followed Hyperlink 188" xfId="115"/>
    <cellStyle name="Followed Hyperlink 189" xfId="116"/>
    <cellStyle name="Followed Hyperlink 19" xfId="117"/>
    <cellStyle name="Followed Hyperlink 190" xfId="118"/>
    <cellStyle name="Followed Hyperlink 191" xfId="119"/>
    <cellStyle name="Followed Hyperlink 192" xfId="120"/>
    <cellStyle name="Followed Hyperlink 193" xfId="121"/>
    <cellStyle name="Followed Hyperlink 194" xfId="122"/>
    <cellStyle name="Followed Hyperlink 195" xfId="123"/>
    <cellStyle name="Followed Hyperlink 196" xfId="124"/>
    <cellStyle name="Followed Hyperlink 197" xfId="125"/>
    <cellStyle name="Followed Hyperlink 198" xfId="126"/>
    <cellStyle name="Followed Hyperlink 199" xfId="127"/>
    <cellStyle name="Followed Hyperlink 2" xfId="128"/>
    <cellStyle name="Followed Hyperlink 20" xfId="129"/>
    <cellStyle name="Followed Hyperlink 200" xfId="130"/>
    <cellStyle name="Followed Hyperlink 201" xfId="131"/>
    <cellStyle name="Followed Hyperlink 202" xfId="132"/>
    <cellStyle name="Followed Hyperlink 203" xfId="133"/>
    <cellStyle name="Followed Hyperlink 204" xfId="134"/>
    <cellStyle name="Followed Hyperlink 205" xfId="135"/>
    <cellStyle name="Followed Hyperlink 206" xfId="136"/>
    <cellStyle name="Followed Hyperlink 207" xfId="137"/>
    <cellStyle name="Followed Hyperlink 208" xfId="138"/>
    <cellStyle name="Followed Hyperlink 209" xfId="139"/>
    <cellStyle name="Followed Hyperlink 21" xfId="140"/>
    <cellStyle name="Followed Hyperlink 210" xfId="141"/>
    <cellStyle name="Followed Hyperlink 211" xfId="142"/>
    <cellStyle name="Followed Hyperlink 212" xfId="143"/>
    <cellStyle name="Followed Hyperlink 213" xfId="144"/>
    <cellStyle name="Followed Hyperlink 214" xfId="145"/>
    <cellStyle name="Followed Hyperlink 215" xfId="146"/>
    <cellStyle name="Followed Hyperlink 216" xfId="147"/>
    <cellStyle name="Followed Hyperlink 217" xfId="148"/>
    <cellStyle name="Followed Hyperlink 218" xfId="149"/>
    <cellStyle name="Followed Hyperlink 219" xfId="150"/>
    <cellStyle name="Followed Hyperlink 22" xfId="151"/>
    <cellStyle name="Followed Hyperlink 220" xfId="152"/>
    <cellStyle name="Followed Hyperlink 221" xfId="153"/>
    <cellStyle name="Followed Hyperlink 222" xfId="154"/>
    <cellStyle name="Followed Hyperlink 223" xfId="155"/>
    <cellStyle name="Followed Hyperlink 224" xfId="156"/>
    <cellStyle name="Followed Hyperlink 225" xfId="157"/>
    <cellStyle name="Followed Hyperlink 226" xfId="158"/>
    <cellStyle name="Followed Hyperlink 227" xfId="159"/>
    <cellStyle name="Followed Hyperlink 228" xfId="160"/>
    <cellStyle name="Followed Hyperlink 229" xfId="161"/>
    <cellStyle name="Followed Hyperlink 23" xfId="162"/>
    <cellStyle name="Followed Hyperlink 230" xfId="163"/>
    <cellStyle name="Followed Hyperlink 231" xfId="164"/>
    <cellStyle name="Followed Hyperlink 232" xfId="165"/>
    <cellStyle name="Followed Hyperlink 233" xfId="166"/>
    <cellStyle name="Followed Hyperlink 234" xfId="167"/>
    <cellStyle name="Followed Hyperlink 235" xfId="168"/>
    <cellStyle name="Followed Hyperlink 236" xfId="169"/>
    <cellStyle name="Followed Hyperlink 237" xfId="170"/>
    <cellStyle name="Followed Hyperlink 238" xfId="171"/>
    <cellStyle name="Followed Hyperlink 239" xfId="172"/>
    <cellStyle name="Followed Hyperlink 24" xfId="173"/>
    <cellStyle name="Followed Hyperlink 240" xfId="174"/>
    <cellStyle name="Followed Hyperlink 241" xfId="175"/>
    <cellStyle name="Followed Hyperlink 242" xfId="176"/>
    <cellStyle name="Followed Hyperlink 243" xfId="177"/>
    <cellStyle name="Followed Hyperlink 244" xfId="178"/>
    <cellStyle name="Followed Hyperlink 245" xfId="179"/>
    <cellStyle name="Followed Hyperlink 246" xfId="180"/>
    <cellStyle name="Followed Hyperlink 247" xfId="181"/>
    <cellStyle name="Followed Hyperlink 248" xfId="182"/>
    <cellStyle name="Followed Hyperlink 249" xfId="183"/>
    <cellStyle name="Followed Hyperlink 25" xfId="184"/>
    <cellStyle name="Followed Hyperlink 250" xfId="185"/>
    <cellStyle name="Followed Hyperlink 251" xfId="186"/>
    <cellStyle name="Followed Hyperlink 252" xfId="187"/>
    <cellStyle name="Followed Hyperlink 253" xfId="188"/>
    <cellStyle name="Followed Hyperlink 254" xfId="189"/>
    <cellStyle name="Followed Hyperlink 255" xfId="190"/>
    <cellStyle name="Followed Hyperlink 256" xfId="191"/>
    <cellStyle name="Followed Hyperlink 257" xfId="192"/>
    <cellStyle name="Followed Hyperlink 258" xfId="193"/>
    <cellStyle name="Followed Hyperlink 259" xfId="194"/>
    <cellStyle name="Followed Hyperlink 26" xfId="195"/>
    <cellStyle name="Followed Hyperlink 260" xfId="196"/>
    <cellStyle name="Followed Hyperlink 261" xfId="197"/>
    <cellStyle name="Followed Hyperlink 262" xfId="198"/>
    <cellStyle name="Followed Hyperlink 263" xfId="199"/>
    <cellStyle name="Followed Hyperlink 264" xfId="200"/>
    <cellStyle name="Followed Hyperlink 265" xfId="201"/>
    <cellStyle name="Followed Hyperlink 266" xfId="202"/>
    <cellStyle name="Followed Hyperlink 267" xfId="203"/>
    <cellStyle name="Followed Hyperlink 268" xfId="204"/>
    <cellStyle name="Followed Hyperlink 269" xfId="205"/>
    <cellStyle name="Followed Hyperlink 27" xfId="206"/>
    <cellStyle name="Followed Hyperlink 270" xfId="207"/>
    <cellStyle name="Followed Hyperlink 271" xfId="208"/>
    <cellStyle name="Followed Hyperlink 272" xfId="209"/>
    <cellStyle name="Followed Hyperlink 273" xfId="210"/>
    <cellStyle name="Followed Hyperlink 274" xfId="211"/>
    <cellStyle name="Followed Hyperlink 275" xfId="212"/>
    <cellStyle name="Followed Hyperlink 276" xfId="213"/>
    <cellStyle name="Followed Hyperlink 277" xfId="214"/>
    <cellStyle name="Followed Hyperlink 278" xfId="215"/>
    <cellStyle name="Followed Hyperlink 279" xfId="216"/>
    <cellStyle name="Followed Hyperlink 28" xfId="217"/>
    <cellStyle name="Followed Hyperlink 280" xfId="218"/>
    <cellStyle name="Followed Hyperlink 281" xfId="219"/>
    <cellStyle name="Followed Hyperlink 282" xfId="220"/>
    <cellStyle name="Followed Hyperlink 283" xfId="221"/>
    <cellStyle name="Followed Hyperlink 284" xfId="222"/>
    <cellStyle name="Followed Hyperlink 285" xfId="223"/>
    <cellStyle name="Followed Hyperlink 286" xfId="224"/>
    <cellStyle name="Followed Hyperlink 287" xfId="225"/>
    <cellStyle name="Followed Hyperlink 288" xfId="226"/>
    <cellStyle name="Followed Hyperlink 289" xfId="227"/>
    <cellStyle name="Followed Hyperlink 29" xfId="228"/>
    <cellStyle name="Followed Hyperlink 290" xfId="229"/>
    <cellStyle name="Followed Hyperlink 291" xfId="230"/>
    <cellStyle name="Followed Hyperlink 292" xfId="231"/>
    <cellStyle name="Followed Hyperlink 293" xfId="232"/>
    <cellStyle name="Followed Hyperlink 294" xfId="233"/>
    <cellStyle name="Followed Hyperlink 295" xfId="234"/>
    <cellStyle name="Followed Hyperlink 296" xfId="235"/>
    <cellStyle name="Followed Hyperlink 297" xfId="236"/>
    <cellStyle name="Followed Hyperlink 298" xfId="237"/>
    <cellStyle name="Followed Hyperlink 299" xfId="238"/>
    <cellStyle name="Followed Hyperlink 3" xfId="239"/>
    <cellStyle name="Followed Hyperlink 30" xfId="240"/>
    <cellStyle name="Followed Hyperlink 300" xfId="241"/>
    <cellStyle name="Followed Hyperlink 301" xfId="242"/>
    <cellStyle name="Followed Hyperlink 302" xfId="243"/>
    <cellStyle name="Followed Hyperlink 303" xfId="244"/>
    <cellStyle name="Followed Hyperlink 304" xfId="245"/>
    <cellStyle name="Followed Hyperlink 305" xfId="246"/>
    <cellStyle name="Followed Hyperlink 306" xfId="247"/>
    <cellStyle name="Followed Hyperlink 307" xfId="248"/>
    <cellStyle name="Followed Hyperlink 308" xfId="249"/>
    <cellStyle name="Followed Hyperlink 309" xfId="250"/>
    <cellStyle name="Followed Hyperlink 31" xfId="251"/>
    <cellStyle name="Followed Hyperlink 310" xfId="252"/>
    <cellStyle name="Followed Hyperlink 311" xfId="253"/>
    <cellStyle name="Followed Hyperlink 312" xfId="254"/>
    <cellStyle name="Followed Hyperlink 313" xfId="255"/>
    <cellStyle name="Followed Hyperlink 314" xfId="256"/>
    <cellStyle name="Followed Hyperlink 315" xfId="257"/>
    <cellStyle name="Followed Hyperlink 316" xfId="258"/>
    <cellStyle name="Followed Hyperlink 317" xfId="259"/>
    <cellStyle name="Followed Hyperlink 318" xfId="260"/>
    <cellStyle name="Followed Hyperlink 319" xfId="261"/>
    <cellStyle name="Followed Hyperlink 32" xfId="262"/>
    <cellStyle name="Followed Hyperlink 320" xfId="263"/>
    <cellStyle name="Followed Hyperlink 321" xfId="264"/>
    <cellStyle name="Followed Hyperlink 322" xfId="265"/>
    <cellStyle name="Followed Hyperlink 323" xfId="266"/>
    <cellStyle name="Followed Hyperlink 324" xfId="267"/>
    <cellStyle name="Followed Hyperlink 325" xfId="268"/>
    <cellStyle name="Followed Hyperlink 326" xfId="269"/>
    <cellStyle name="Followed Hyperlink 327" xfId="270"/>
    <cellStyle name="Followed Hyperlink 328" xfId="271"/>
    <cellStyle name="Followed Hyperlink 329" xfId="272"/>
    <cellStyle name="Followed Hyperlink 33" xfId="273"/>
    <cellStyle name="Followed Hyperlink 330" xfId="274"/>
    <cellStyle name="Followed Hyperlink 331" xfId="275"/>
    <cellStyle name="Followed Hyperlink 332" xfId="276"/>
    <cellStyle name="Followed Hyperlink 333" xfId="277"/>
    <cellStyle name="Followed Hyperlink 334" xfId="278"/>
    <cellStyle name="Followed Hyperlink 335" xfId="279"/>
    <cellStyle name="Followed Hyperlink 336" xfId="280"/>
    <cellStyle name="Followed Hyperlink 337" xfId="281"/>
    <cellStyle name="Followed Hyperlink 338" xfId="282"/>
    <cellStyle name="Followed Hyperlink 339" xfId="283"/>
    <cellStyle name="Followed Hyperlink 34" xfId="284"/>
    <cellStyle name="Followed Hyperlink 340" xfId="285"/>
    <cellStyle name="Followed Hyperlink 341" xfId="286"/>
    <cellStyle name="Followed Hyperlink 342" xfId="287"/>
    <cellStyle name="Followed Hyperlink 343" xfId="288"/>
    <cellStyle name="Followed Hyperlink 344" xfId="289"/>
    <cellStyle name="Followed Hyperlink 345" xfId="290"/>
    <cellStyle name="Followed Hyperlink 346" xfId="291"/>
    <cellStyle name="Followed Hyperlink 347" xfId="292"/>
    <cellStyle name="Followed Hyperlink 348" xfId="293"/>
    <cellStyle name="Followed Hyperlink 349" xfId="294"/>
    <cellStyle name="Followed Hyperlink 35" xfId="295"/>
    <cellStyle name="Followed Hyperlink 350" xfId="296"/>
    <cellStyle name="Followed Hyperlink 351" xfId="297"/>
    <cellStyle name="Followed Hyperlink 352" xfId="298"/>
    <cellStyle name="Followed Hyperlink 353" xfId="299"/>
    <cellStyle name="Followed Hyperlink 354" xfId="300"/>
    <cellStyle name="Followed Hyperlink 355" xfId="301"/>
    <cellStyle name="Followed Hyperlink 356" xfId="302"/>
    <cellStyle name="Followed Hyperlink 357" xfId="303"/>
    <cellStyle name="Followed Hyperlink 358" xfId="304"/>
    <cellStyle name="Followed Hyperlink 359" xfId="305"/>
    <cellStyle name="Followed Hyperlink 36" xfId="306"/>
    <cellStyle name="Followed Hyperlink 360" xfId="307"/>
    <cellStyle name="Followed Hyperlink 361" xfId="308"/>
    <cellStyle name="Followed Hyperlink 362" xfId="309"/>
    <cellStyle name="Followed Hyperlink 363" xfId="310"/>
    <cellStyle name="Followed Hyperlink 364" xfId="311"/>
    <cellStyle name="Followed Hyperlink 365" xfId="312"/>
    <cellStyle name="Followed Hyperlink 366" xfId="313"/>
    <cellStyle name="Followed Hyperlink 367" xfId="314"/>
    <cellStyle name="Followed Hyperlink 368" xfId="315"/>
    <cellStyle name="Followed Hyperlink 369" xfId="316"/>
    <cellStyle name="Followed Hyperlink 37" xfId="317"/>
    <cellStyle name="Followed Hyperlink 370" xfId="318"/>
    <cellStyle name="Followed Hyperlink 371" xfId="319"/>
    <cellStyle name="Followed Hyperlink 372" xfId="320"/>
    <cellStyle name="Followed Hyperlink 373" xfId="321"/>
    <cellStyle name="Followed Hyperlink 374" xfId="322"/>
    <cellStyle name="Followed Hyperlink 375" xfId="323"/>
    <cellStyle name="Followed Hyperlink 376" xfId="324"/>
    <cellStyle name="Followed Hyperlink 377" xfId="325"/>
    <cellStyle name="Followed Hyperlink 378" xfId="326"/>
    <cellStyle name="Followed Hyperlink 379" xfId="327"/>
    <cellStyle name="Followed Hyperlink 38" xfId="328"/>
    <cellStyle name="Followed Hyperlink 380" xfId="329"/>
    <cellStyle name="Followed Hyperlink 381" xfId="330"/>
    <cellStyle name="Followed Hyperlink 382" xfId="331"/>
    <cellStyle name="Followed Hyperlink 383" xfId="332"/>
    <cellStyle name="Followed Hyperlink 384" xfId="333"/>
    <cellStyle name="Followed Hyperlink 385" xfId="334"/>
    <cellStyle name="Followed Hyperlink 386" xfId="335"/>
    <cellStyle name="Followed Hyperlink 387" xfId="336"/>
    <cellStyle name="Followed Hyperlink 388" xfId="337"/>
    <cellStyle name="Followed Hyperlink 389" xfId="338"/>
    <cellStyle name="Followed Hyperlink 39" xfId="339"/>
    <cellStyle name="Followed Hyperlink 390" xfId="340"/>
    <cellStyle name="Followed Hyperlink 391" xfId="341"/>
    <cellStyle name="Followed Hyperlink 392" xfId="342"/>
    <cellStyle name="Followed Hyperlink 393" xfId="343"/>
    <cellStyle name="Followed Hyperlink 394" xfId="344"/>
    <cellStyle name="Followed Hyperlink 395" xfId="345"/>
    <cellStyle name="Followed Hyperlink 396" xfId="346"/>
    <cellStyle name="Followed Hyperlink 397" xfId="347"/>
    <cellStyle name="Followed Hyperlink 398" xfId="348"/>
    <cellStyle name="Followed Hyperlink 399" xfId="349"/>
    <cellStyle name="Followed Hyperlink 4" xfId="350"/>
    <cellStyle name="Followed Hyperlink 40" xfId="351"/>
    <cellStyle name="Followed Hyperlink 400" xfId="352"/>
    <cellStyle name="Followed Hyperlink 401" xfId="353"/>
    <cellStyle name="Followed Hyperlink 402" xfId="354"/>
    <cellStyle name="Followed Hyperlink 403" xfId="355"/>
    <cellStyle name="Followed Hyperlink 404" xfId="356"/>
    <cellStyle name="Followed Hyperlink 405" xfId="357"/>
    <cellStyle name="Followed Hyperlink 406" xfId="358"/>
    <cellStyle name="Followed Hyperlink 407" xfId="359"/>
    <cellStyle name="Followed Hyperlink 408" xfId="360"/>
    <cellStyle name="Followed Hyperlink 409" xfId="361"/>
    <cellStyle name="Followed Hyperlink 41" xfId="362"/>
    <cellStyle name="Followed Hyperlink 410" xfId="363"/>
    <cellStyle name="Followed Hyperlink 411" xfId="364"/>
    <cellStyle name="Followed Hyperlink 412" xfId="365"/>
    <cellStyle name="Followed Hyperlink 413" xfId="366"/>
    <cellStyle name="Followed Hyperlink 414" xfId="367"/>
    <cellStyle name="Followed Hyperlink 415" xfId="368"/>
    <cellStyle name="Followed Hyperlink 416" xfId="369"/>
    <cellStyle name="Followed Hyperlink 417" xfId="370"/>
    <cellStyle name="Followed Hyperlink 418" xfId="371"/>
    <cellStyle name="Followed Hyperlink 419" xfId="372"/>
    <cellStyle name="Followed Hyperlink 42" xfId="373"/>
    <cellStyle name="Followed Hyperlink 420" xfId="374"/>
    <cellStyle name="Followed Hyperlink 421" xfId="375"/>
    <cellStyle name="Followed Hyperlink 422" xfId="376"/>
    <cellStyle name="Followed Hyperlink 423" xfId="377"/>
    <cellStyle name="Followed Hyperlink 424" xfId="378"/>
    <cellStyle name="Followed Hyperlink 425" xfId="379"/>
    <cellStyle name="Followed Hyperlink 426" xfId="380"/>
    <cellStyle name="Followed Hyperlink 427" xfId="381"/>
    <cellStyle name="Followed Hyperlink 428" xfId="382"/>
    <cellStyle name="Followed Hyperlink 429" xfId="383"/>
    <cellStyle name="Followed Hyperlink 43" xfId="384"/>
    <cellStyle name="Followed Hyperlink 430" xfId="385"/>
    <cellStyle name="Followed Hyperlink 431" xfId="386"/>
    <cellStyle name="Followed Hyperlink 432" xfId="387"/>
    <cellStyle name="Followed Hyperlink 433" xfId="388"/>
    <cellStyle name="Followed Hyperlink 434" xfId="389"/>
    <cellStyle name="Followed Hyperlink 435" xfId="390"/>
    <cellStyle name="Followed Hyperlink 436" xfId="391"/>
    <cellStyle name="Followed Hyperlink 437" xfId="392"/>
    <cellStyle name="Followed Hyperlink 438" xfId="393"/>
    <cellStyle name="Followed Hyperlink 439" xfId="394"/>
    <cellStyle name="Followed Hyperlink 44" xfId="395"/>
    <cellStyle name="Followed Hyperlink 440" xfId="396"/>
    <cellStyle name="Followed Hyperlink 441" xfId="397"/>
    <cellStyle name="Followed Hyperlink 442" xfId="398"/>
    <cellStyle name="Followed Hyperlink 443" xfId="399"/>
    <cellStyle name="Followed Hyperlink 444" xfId="400"/>
    <cellStyle name="Followed Hyperlink 445" xfId="401"/>
    <cellStyle name="Followed Hyperlink 446" xfId="402"/>
    <cellStyle name="Followed Hyperlink 447" xfId="403"/>
    <cellStyle name="Followed Hyperlink 448" xfId="404"/>
    <cellStyle name="Followed Hyperlink 449" xfId="405"/>
    <cellStyle name="Followed Hyperlink 45" xfId="406"/>
    <cellStyle name="Followed Hyperlink 450" xfId="407"/>
    <cellStyle name="Followed Hyperlink 451" xfId="408"/>
    <cellStyle name="Followed Hyperlink 452" xfId="409"/>
    <cellStyle name="Followed Hyperlink 453" xfId="410"/>
    <cellStyle name="Followed Hyperlink 454" xfId="411"/>
    <cellStyle name="Followed Hyperlink 455" xfId="412"/>
    <cellStyle name="Followed Hyperlink 456" xfId="413"/>
    <cellStyle name="Followed Hyperlink 457" xfId="414"/>
    <cellStyle name="Followed Hyperlink 458" xfId="415"/>
    <cellStyle name="Followed Hyperlink 459" xfId="416"/>
    <cellStyle name="Followed Hyperlink 46" xfId="417"/>
    <cellStyle name="Followed Hyperlink 460" xfId="418"/>
    <cellStyle name="Followed Hyperlink 461" xfId="419"/>
    <cellStyle name="Followed Hyperlink 462" xfId="420"/>
    <cellStyle name="Followed Hyperlink 463" xfId="421"/>
    <cellStyle name="Followed Hyperlink 464" xfId="422"/>
    <cellStyle name="Followed Hyperlink 465" xfId="423"/>
    <cellStyle name="Followed Hyperlink 466" xfId="424"/>
    <cellStyle name="Followed Hyperlink 467" xfId="425"/>
    <cellStyle name="Followed Hyperlink 468" xfId="426"/>
    <cellStyle name="Followed Hyperlink 469" xfId="427"/>
    <cellStyle name="Followed Hyperlink 47" xfId="428"/>
    <cellStyle name="Followed Hyperlink 470" xfId="429"/>
    <cellStyle name="Followed Hyperlink 471" xfId="430"/>
    <cellStyle name="Followed Hyperlink 472" xfId="431"/>
    <cellStyle name="Followed Hyperlink 473" xfId="432"/>
    <cellStyle name="Followed Hyperlink 474" xfId="433"/>
    <cellStyle name="Followed Hyperlink 475" xfId="434"/>
    <cellStyle name="Followed Hyperlink 476" xfId="435"/>
    <cellStyle name="Followed Hyperlink 477" xfId="436"/>
    <cellStyle name="Followed Hyperlink 478" xfId="437"/>
    <cellStyle name="Followed Hyperlink 479" xfId="438"/>
    <cellStyle name="Followed Hyperlink 48" xfId="439"/>
    <cellStyle name="Followed Hyperlink 480" xfId="440"/>
    <cellStyle name="Followed Hyperlink 481" xfId="441"/>
    <cellStyle name="Followed Hyperlink 482" xfId="442"/>
    <cellStyle name="Followed Hyperlink 483" xfId="443"/>
    <cellStyle name="Followed Hyperlink 484" xfId="444"/>
    <cellStyle name="Followed Hyperlink 485" xfId="445"/>
    <cellStyle name="Followed Hyperlink 486" xfId="446"/>
    <cellStyle name="Followed Hyperlink 487" xfId="447"/>
    <cellStyle name="Followed Hyperlink 488" xfId="448"/>
    <cellStyle name="Followed Hyperlink 489" xfId="449"/>
    <cellStyle name="Followed Hyperlink 49" xfId="450"/>
    <cellStyle name="Followed Hyperlink 490" xfId="451"/>
    <cellStyle name="Followed Hyperlink 491" xfId="452"/>
    <cellStyle name="Followed Hyperlink 492" xfId="453"/>
    <cellStyle name="Followed Hyperlink 493" xfId="454"/>
    <cellStyle name="Followed Hyperlink 494" xfId="455"/>
    <cellStyle name="Followed Hyperlink 495" xfId="456"/>
    <cellStyle name="Followed Hyperlink 496" xfId="457"/>
    <cellStyle name="Followed Hyperlink 497" xfId="458"/>
    <cellStyle name="Followed Hyperlink 498" xfId="459"/>
    <cellStyle name="Followed Hyperlink 499" xfId="460"/>
    <cellStyle name="Followed Hyperlink 5" xfId="461"/>
    <cellStyle name="Followed Hyperlink 50" xfId="462"/>
    <cellStyle name="Followed Hyperlink 500" xfId="463"/>
    <cellStyle name="Followed Hyperlink 501" xfId="464"/>
    <cellStyle name="Followed Hyperlink 502" xfId="465"/>
    <cellStyle name="Followed Hyperlink 503" xfId="466"/>
    <cellStyle name="Followed Hyperlink 504" xfId="467"/>
    <cellStyle name="Followed Hyperlink 505" xfId="468"/>
    <cellStyle name="Followed Hyperlink 506" xfId="469"/>
    <cellStyle name="Followed Hyperlink 507" xfId="470"/>
    <cellStyle name="Followed Hyperlink 508" xfId="471"/>
    <cellStyle name="Followed Hyperlink 509" xfId="472"/>
    <cellStyle name="Followed Hyperlink 51" xfId="473"/>
    <cellStyle name="Followed Hyperlink 510" xfId="474"/>
    <cellStyle name="Followed Hyperlink 511" xfId="475"/>
    <cellStyle name="Followed Hyperlink 512" xfId="476"/>
    <cellStyle name="Followed Hyperlink 513" xfId="477"/>
    <cellStyle name="Followed Hyperlink 514" xfId="478"/>
    <cellStyle name="Followed Hyperlink 515" xfId="479"/>
    <cellStyle name="Followed Hyperlink 516" xfId="480"/>
    <cellStyle name="Followed Hyperlink 517" xfId="481"/>
    <cellStyle name="Followed Hyperlink 518" xfId="482"/>
    <cellStyle name="Followed Hyperlink 519" xfId="483"/>
    <cellStyle name="Followed Hyperlink 52" xfId="484"/>
    <cellStyle name="Followed Hyperlink 520" xfId="485"/>
    <cellStyle name="Followed Hyperlink 521" xfId="486"/>
    <cellStyle name="Followed Hyperlink 522" xfId="487"/>
    <cellStyle name="Followed Hyperlink 523" xfId="488"/>
    <cellStyle name="Followed Hyperlink 524" xfId="489"/>
    <cellStyle name="Followed Hyperlink 525" xfId="490"/>
    <cellStyle name="Followed Hyperlink 526" xfId="491"/>
    <cellStyle name="Followed Hyperlink 527" xfId="492"/>
    <cellStyle name="Followed Hyperlink 528" xfId="493"/>
    <cellStyle name="Followed Hyperlink 529" xfId="494"/>
    <cellStyle name="Followed Hyperlink 53" xfId="495"/>
    <cellStyle name="Followed Hyperlink 530" xfId="496"/>
    <cellStyle name="Followed Hyperlink 531" xfId="497"/>
    <cellStyle name="Followed Hyperlink 532" xfId="498"/>
    <cellStyle name="Followed Hyperlink 533" xfId="499"/>
    <cellStyle name="Followed Hyperlink 534" xfId="500"/>
    <cellStyle name="Followed Hyperlink 535" xfId="501"/>
    <cellStyle name="Followed Hyperlink 536" xfId="502"/>
    <cellStyle name="Followed Hyperlink 537" xfId="503"/>
    <cellStyle name="Followed Hyperlink 538" xfId="504"/>
    <cellStyle name="Followed Hyperlink 539" xfId="505"/>
    <cellStyle name="Followed Hyperlink 54" xfId="506"/>
    <cellStyle name="Followed Hyperlink 540" xfId="507"/>
    <cellStyle name="Followed Hyperlink 541" xfId="508"/>
    <cellStyle name="Followed Hyperlink 542" xfId="509"/>
    <cellStyle name="Followed Hyperlink 543" xfId="510"/>
    <cellStyle name="Followed Hyperlink 544" xfId="511"/>
    <cellStyle name="Followed Hyperlink 545" xfId="512"/>
    <cellStyle name="Followed Hyperlink 546" xfId="513"/>
    <cellStyle name="Followed Hyperlink 547" xfId="514"/>
    <cellStyle name="Followed Hyperlink 548" xfId="515"/>
    <cellStyle name="Followed Hyperlink 549" xfId="516"/>
    <cellStyle name="Followed Hyperlink 55" xfId="517"/>
    <cellStyle name="Followed Hyperlink 550" xfId="518"/>
    <cellStyle name="Followed Hyperlink 551" xfId="519"/>
    <cellStyle name="Followed Hyperlink 552" xfId="520"/>
    <cellStyle name="Followed Hyperlink 553" xfId="521"/>
    <cellStyle name="Followed Hyperlink 554" xfId="522"/>
    <cellStyle name="Followed Hyperlink 555" xfId="523"/>
    <cellStyle name="Followed Hyperlink 556" xfId="524"/>
    <cellStyle name="Followed Hyperlink 557" xfId="525"/>
    <cellStyle name="Followed Hyperlink 558" xfId="526"/>
    <cellStyle name="Followed Hyperlink 559" xfId="527"/>
    <cellStyle name="Followed Hyperlink 56" xfId="528"/>
    <cellStyle name="Followed Hyperlink 560" xfId="529"/>
    <cellStyle name="Followed Hyperlink 561" xfId="530"/>
    <cellStyle name="Followed Hyperlink 562" xfId="531"/>
    <cellStyle name="Followed Hyperlink 563" xfId="532"/>
    <cellStyle name="Followed Hyperlink 564" xfId="533"/>
    <cellStyle name="Followed Hyperlink 565" xfId="534"/>
    <cellStyle name="Followed Hyperlink 566" xfId="535"/>
    <cellStyle name="Followed Hyperlink 567" xfId="536"/>
    <cellStyle name="Followed Hyperlink 568" xfId="537"/>
    <cellStyle name="Followed Hyperlink 569" xfId="538"/>
    <cellStyle name="Followed Hyperlink 57" xfId="539"/>
    <cellStyle name="Followed Hyperlink 570" xfId="540"/>
    <cellStyle name="Followed Hyperlink 571" xfId="541"/>
    <cellStyle name="Followed Hyperlink 572" xfId="542"/>
    <cellStyle name="Followed Hyperlink 573" xfId="543"/>
    <cellStyle name="Followed Hyperlink 574" xfId="544"/>
    <cellStyle name="Followed Hyperlink 575" xfId="545"/>
    <cellStyle name="Followed Hyperlink 576" xfId="546"/>
    <cellStyle name="Followed Hyperlink 577" xfId="547"/>
    <cellStyle name="Followed Hyperlink 578" xfId="548"/>
    <cellStyle name="Followed Hyperlink 579" xfId="549"/>
    <cellStyle name="Followed Hyperlink 58" xfId="550"/>
    <cellStyle name="Followed Hyperlink 580" xfId="551"/>
    <cellStyle name="Followed Hyperlink 581" xfId="552"/>
    <cellStyle name="Followed Hyperlink 582" xfId="553"/>
    <cellStyle name="Followed Hyperlink 583" xfId="554"/>
    <cellStyle name="Followed Hyperlink 584" xfId="555"/>
    <cellStyle name="Followed Hyperlink 585" xfId="556"/>
    <cellStyle name="Followed Hyperlink 586" xfId="557"/>
    <cellStyle name="Followed Hyperlink 587" xfId="558"/>
    <cellStyle name="Followed Hyperlink 588" xfId="559"/>
    <cellStyle name="Followed Hyperlink 589" xfId="560"/>
    <cellStyle name="Followed Hyperlink 59" xfId="561"/>
    <cellStyle name="Followed Hyperlink 590" xfId="562"/>
    <cellStyle name="Followed Hyperlink 591" xfId="563"/>
    <cellStyle name="Followed Hyperlink 592" xfId="564"/>
    <cellStyle name="Followed Hyperlink 593" xfId="565"/>
    <cellStyle name="Followed Hyperlink 594" xfId="566"/>
    <cellStyle name="Followed Hyperlink 595" xfId="567"/>
    <cellStyle name="Followed Hyperlink 596" xfId="568"/>
    <cellStyle name="Followed Hyperlink 597" xfId="569"/>
    <cellStyle name="Followed Hyperlink 598" xfId="570"/>
    <cellStyle name="Followed Hyperlink 599" xfId="571"/>
    <cellStyle name="Followed Hyperlink 6" xfId="572"/>
    <cellStyle name="Followed Hyperlink 60" xfId="573"/>
    <cellStyle name="Followed Hyperlink 600" xfId="574"/>
    <cellStyle name="Followed Hyperlink 601" xfId="575"/>
    <cellStyle name="Followed Hyperlink 602" xfId="576"/>
    <cellStyle name="Followed Hyperlink 603" xfId="577"/>
    <cellStyle name="Followed Hyperlink 604" xfId="578"/>
    <cellStyle name="Followed Hyperlink 605" xfId="579"/>
    <cellStyle name="Followed Hyperlink 606" xfId="580"/>
    <cellStyle name="Followed Hyperlink 607" xfId="581"/>
    <cellStyle name="Followed Hyperlink 608" xfId="582"/>
    <cellStyle name="Followed Hyperlink 609" xfId="583"/>
    <cellStyle name="Followed Hyperlink 61" xfId="584"/>
    <cellStyle name="Followed Hyperlink 610" xfId="585"/>
    <cellStyle name="Followed Hyperlink 611" xfId="586"/>
    <cellStyle name="Followed Hyperlink 612" xfId="587"/>
    <cellStyle name="Followed Hyperlink 613" xfId="588"/>
    <cellStyle name="Followed Hyperlink 614" xfId="589"/>
    <cellStyle name="Followed Hyperlink 615" xfId="590"/>
    <cellStyle name="Followed Hyperlink 616" xfId="591"/>
    <cellStyle name="Followed Hyperlink 617" xfId="592"/>
    <cellStyle name="Followed Hyperlink 618" xfId="593"/>
    <cellStyle name="Followed Hyperlink 619" xfId="594"/>
    <cellStyle name="Followed Hyperlink 62" xfId="595"/>
    <cellStyle name="Followed Hyperlink 620" xfId="596"/>
    <cellStyle name="Followed Hyperlink 621" xfId="597"/>
    <cellStyle name="Followed Hyperlink 622" xfId="598"/>
    <cellStyle name="Followed Hyperlink 623" xfId="599"/>
    <cellStyle name="Followed Hyperlink 624" xfId="600"/>
    <cellStyle name="Followed Hyperlink 625" xfId="601"/>
    <cellStyle name="Followed Hyperlink 626" xfId="602"/>
    <cellStyle name="Followed Hyperlink 627" xfId="603"/>
    <cellStyle name="Followed Hyperlink 628" xfId="604"/>
    <cellStyle name="Followed Hyperlink 629" xfId="605"/>
    <cellStyle name="Followed Hyperlink 63" xfId="606"/>
    <cellStyle name="Followed Hyperlink 630" xfId="607"/>
    <cellStyle name="Followed Hyperlink 631" xfId="608"/>
    <cellStyle name="Followed Hyperlink 632" xfId="609"/>
    <cellStyle name="Followed Hyperlink 633" xfId="610"/>
    <cellStyle name="Followed Hyperlink 634" xfId="611"/>
    <cellStyle name="Followed Hyperlink 635" xfId="612"/>
    <cellStyle name="Followed Hyperlink 636" xfId="613"/>
    <cellStyle name="Followed Hyperlink 637" xfId="614"/>
    <cellStyle name="Followed Hyperlink 638" xfId="615"/>
    <cellStyle name="Followed Hyperlink 639" xfId="616"/>
    <cellStyle name="Followed Hyperlink 64" xfId="617"/>
    <cellStyle name="Followed Hyperlink 640" xfId="618"/>
    <cellStyle name="Followed Hyperlink 641" xfId="619"/>
    <cellStyle name="Followed Hyperlink 642" xfId="620"/>
    <cellStyle name="Followed Hyperlink 643" xfId="621"/>
    <cellStyle name="Followed Hyperlink 644" xfId="622"/>
    <cellStyle name="Followed Hyperlink 645" xfId="623"/>
    <cellStyle name="Followed Hyperlink 646" xfId="624"/>
    <cellStyle name="Followed Hyperlink 647" xfId="625"/>
    <cellStyle name="Followed Hyperlink 648" xfId="626"/>
    <cellStyle name="Followed Hyperlink 649" xfId="627"/>
    <cellStyle name="Followed Hyperlink 65" xfId="628"/>
    <cellStyle name="Followed Hyperlink 650" xfId="629"/>
    <cellStyle name="Followed Hyperlink 651" xfId="630"/>
    <cellStyle name="Followed Hyperlink 652" xfId="631"/>
    <cellStyle name="Followed Hyperlink 653" xfId="632"/>
    <cellStyle name="Followed Hyperlink 654" xfId="633"/>
    <cellStyle name="Followed Hyperlink 655" xfId="634"/>
    <cellStyle name="Followed Hyperlink 656" xfId="635"/>
    <cellStyle name="Followed Hyperlink 657" xfId="636"/>
    <cellStyle name="Followed Hyperlink 658" xfId="637"/>
    <cellStyle name="Followed Hyperlink 659" xfId="638"/>
    <cellStyle name="Followed Hyperlink 66" xfId="639"/>
    <cellStyle name="Followed Hyperlink 660" xfId="640"/>
    <cellStyle name="Followed Hyperlink 661" xfId="641"/>
    <cellStyle name="Followed Hyperlink 662" xfId="642"/>
    <cellStyle name="Followed Hyperlink 663" xfId="643"/>
    <cellStyle name="Followed Hyperlink 664" xfId="644"/>
    <cellStyle name="Followed Hyperlink 665" xfId="645"/>
    <cellStyle name="Followed Hyperlink 666" xfId="646"/>
    <cellStyle name="Followed Hyperlink 667" xfId="647"/>
    <cellStyle name="Followed Hyperlink 668" xfId="648"/>
    <cellStyle name="Followed Hyperlink 669" xfId="649"/>
    <cellStyle name="Followed Hyperlink 67" xfId="650"/>
    <cellStyle name="Followed Hyperlink 670" xfId="651"/>
    <cellStyle name="Followed Hyperlink 671" xfId="652"/>
    <cellStyle name="Followed Hyperlink 672" xfId="653"/>
    <cellStyle name="Followed Hyperlink 673" xfId="654"/>
    <cellStyle name="Followed Hyperlink 674" xfId="655"/>
    <cellStyle name="Followed Hyperlink 675" xfId="656"/>
    <cellStyle name="Followed Hyperlink 676" xfId="657"/>
    <cellStyle name="Followed Hyperlink 677" xfId="658"/>
    <cellStyle name="Followed Hyperlink 678" xfId="659"/>
    <cellStyle name="Followed Hyperlink 679" xfId="660"/>
    <cellStyle name="Followed Hyperlink 68" xfId="661"/>
    <cellStyle name="Followed Hyperlink 680" xfId="662"/>
    <cellStyle name="Followed Hyperlink 681" xfId="663"/>
    <cellStyle name="Followed Hyperlink 682" xfId="664"/>
    <cellStyle name="Followed Hyperlink 683" xfId="665"/>
    <cellStyle name="Followed Hyperlink 684" xfId="666"/>
    <cellStyle name="Followed Hyperlink 685" xfId="667"/>
    <cellStyle name="Followed Hyperlink 686" xfId="668"/>
    <cellStyle name="Followed Hyperlink 687" xfId="669"/>
    <cellStyle name="Followed Hyperlink 688" xfId="670"/>
    <cellStyle name="Followed Hyperlink 689" xfId="671"/>
    <cellStyle name="Followed Hyperlink 69" xfId="672"/>
    <cellStyle name="Followed Hyperlink 690" xfId="673"/>
    <cellStyle name="Followed Hyperlink 691" xfId="674"/>
    <cellStyle name="Followed Hyperlink 692" xfId="675"/>
    <cellStyle name="Followed Hyperlink 693" xfId="676"/>
    <cellStyle name="Followed Hyperlink 694" xfId="677"/>
    <cellStyle name="Followed Hyperlink 695" xfId="678"/>
    <cellStyle name="Followed Hyperlink 696" xfId="679"/>
    <cellStyle name="Followed Hyperlink 697" xfId="680"/>
    <cellStyle name="Followed Hyperlink 698" xfId="681"/>
    <cellStyle name="Followed Hyperlink 699" xfId="682"/>
    <cellStyle name="Followed Hyperlink 7" xfId="683"/>
    <cellStyle name="Followed Hyperlink 70" xfId="684"/>
    <cellStyle name="Followed Hyperlink 700" xfId="685"/>
    <cellStyle name="Followed Hyperlink 701" xfId="686"/>
    <cellStyle name="Followed Hyperlink 702" xfId="687"/>
    <cellStyle name="Followed Hyperlink 703" xfId="688"/>
    <cellStyle name="Followed Hyperlink 704" xfId="689"/>
    <cellStyle name="Followed Hyperlink 705" xfId="690"/>
    <cellStyle name="Followed Hyperlink 706" xfId="691"/>
    <cellStyle name="Followed Hyperlink 707" xfId="692"/>
    <cellStyle name="Followed Hyperlink 708" xfId="693"/>
    <cellStyle name="Followed Hyperlink 709" xfId="694"/>
    <cellStyle name="Followed Hyperlink 71" xfId="695"/>
    <cellStyle name="Followed Hyperlink 710" xfId="696"/>
    <cellStyle name="Followed Hyperlink 711" xfId="697"/>
    <cellStyle name="Followed Hyperlink 712" xfId="698"/>
    <cellStyle name="Followed Hyperlink 713" xfId="699"/>
    <cellStyle name="Followed Hyperlink 714" xfId="700"/>
    <cellStyle name="Followed Hyperlink 715" xfId="701"/>
    <cellStyle name="Followed Hyperlink 716" xfId="702"/>
    <cellStyle name="Followed Hyperlink 717" xfId="703"/>
    <cellStyle name="Followed Hyperlink 718" xfId="704"/>
    <cellStyle name="Followed Hyperlink 719" xfId="705"/>
    <cellStyle name="Followed Hyperlink 72" xfId="706"/>
    <cellStyle name="Followed Hyperlink 720" xfId="707"/>
    <cellStyle name="Followed Hyperlink 721" xfId="708"/>
    <cellStyle name="Followed Hyperlink 722" xfId="709"/>
    <cellStyle name="Followed Hyperlink 723" xfId="710"/>
    <cellStyle name="Followed Hyperlink 724" xfId="711"/>
    <cellStyle name="Followed Hyperlink 725" xfId="712"/>
    <cellStyle name="Followed Hyperlink 726" xfId="713"/>
    <cellStyle name="Followed Hyperlink 727" xfId="714"/>
    <cellStyle name="Followed Hyperlink 728" xfId="715"/>
    <cellStyle name="Followed Hyperlink 729" xfId="716"/>
    <cellStyle name="Followed Hyperlink 73" xfId="717"/>
    <cellStyle name="Followed Hyperlink 730" xfId="718"/>
    <cellStyle name="Followed Hyperlink 731" xfId="719"/>
    <cellStyle name="Followed Hyperlink 732" xfId="720"/>
    <cellStyle name="Followed Hyperlink 733" xfId="721"/>
    <cellStyle name="Followed Hyperlink 734" xfId="722"/>
    <cellStyle name="Followed Hyperlink 735" xfId="723"/>
    <cellStyle name="Followed Hyperlink 736" xfId="724"/>
    <cellStyle name="Followed Hyperlink 737" xfId="725"/>
    <cellStyle name="Followed Hyperlink 738" xfId="726"/>
    <cellStyle name="Followed Hyperlink 739" xfId="727"/>
    <cellStyle name="Followed Hyperlink 74" xfId="728"/>
    <cellStyle name="Followed Hyperlink 740" xfId="729"/>
    <cellStyle name="Followed Hyperlink 741" xfId="730"/>
    <cellStyle name="Followed Hyperlink 742" xfId="731"/>
    <cellStyle name="Followed Hyperlink 743" xfId="732"/>
    <cellStyle name="Followed Hyperlink 744" xfId="733"/>
    <cellStyle name="Followed Hyperlink 745" xfId="734"/>
    <cellStyle name="Followed Hyperlink 746" xfId="735"/>
    <cellStyle name="Followed Hyperlink 747" xfId="736"/>
    <cellStyle name="Followed Hyperlink 75" xfId="737"/>
    <cellStyle name="Followed Hyperlink 76" xfId="738"/>
    <cellStyle name="Followed Hyperlink 77" xfId="739"/>
    <cellStyle name="Followed Hyperlink 78" xfId="740"/>
    <cellStyle name="Followed Hyperlink 79" xfId="741"/>
    <cellStyle name="Followed Hyperlink 8" xfId="742"/>
    <cellStyle name="Followed Hyperlink 80" xfId="743"/>
    <cellStyle name="Followed Hyperlink 81" xfId="744"/>
    <cellStyle name="Followed Hyperlink 82" xfId="745"/>
    <cellStyle name="Followed Hyperlink 83" xfId="746"/>
    <cellStyle name="Followed Hyperlink 84" xfId="747"/>
    <cellStyle name="Followed Hyperlink 85" xfId="748"/>
    <cellStyle name="Followed Hyperlink 86" xfId="749"/>
    <cellStyle name="Followed Hyperlink 87" xfId="750"/>
    <cellStyle name="Followed Hyperlink 88" xfId="751"/>
    <cellStyle name="Followed Hyperlink 89" xfId="752"/>
    <cellStyle name="Followed Hyperlink 9" xfId="753"/>
    <cellStyle name="Followed Hyperlink 90" xfId="754"/>
    <cellStyle name="Followed Hyperlink 91" xfId="755"/>
    <cellStyle name="Followed Hyperlink 92" xfId="756"/>
    <cellStyle name="Followed Hyperlink 93" xfId="757"/>
    <cellStyle name="Followed Hyperlink 94" xfId="758"/>
    <cellStyle name="Followed Hyperlink 95" xfId="759"/>
    <cellStyle name="Followed Hyperlink 96" xfId="760"/>
    <cellStyle name="Followed Hyperlink 97" xfId="761"/>
    <cellStyle name="Followed Hyperlink 98" xfId="762"/>
    <cellStyle name="Followed Hyperlink 99" xfId="763"/>
    <cellStyle name="GHG First" xfId="4"/>
    <cellStyle name="GHG Second" xfId="6"/>
    <cellStyle name="GHG Third" xfId="13"/>
    <cellStyle name="GHG_Title" xfId="7"/>
    <cellStyle name="Land use" xfId="14"/>
    <cellStyle name="Normal" xfId="0" builtinId="0"/>
    <cellStyle name="Normal 2" xfId="1"/>
    <cellStyle name="Normal 3" xfId="764"/>
    <cellStyle name="Normal 4" xfId="3"/>
    <cellStyle name="Normal 5" xfId="767"/>
    <cellStyle name="Percent 2" xfId="765"/>
    <cellStyle name="Percent 3" xfId="15"/>
    <cellStyle name="Table_Body" xfId="16"/>
    <cellStyle name="User_Free" xfId="5"/>
    <cellStyle name="User_Locked" xfId="2"/>
    <cellStyle name="Venting"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5"/>
  <sheetViews>
    <sheetView showGridLines="0" tabSelected="1" zoomScaleNormal="100" workbookViewId="0"/>
  </sheetViews>
  <sheetFormatPr defaultColWidth="8.85546875" defaultRowHeight="12.75" x14ac:dyDescent="0.2"/>
  <cols>
    <col min="1" max="5" width="8.85546875" style="1"/>
    <col min="6" max="6" width="2.7109375" style="1" customWidth="1"/>
    <col min="7" max="7" width="16.7109375" style="1" customWidth="1"/>
    <col min="8" max="16384" width="8.85546875" style="1"/>
  </cols>
  <sheetData>
    <row r="1" spans="1:7" s="62" customFormat="1" ht="19.5" customHeight="1" x14ac:dyDescent="0.3">
      <c r="A1" s="62" t="s">
        <v>123</v>
      </c>
    </row>
    <row r="2" spans="1:7" s="61" customFormat="1" ht="12.75" customHeight="1" x14ac:dyDescent="0.2"/>
    <row r="3" spans="1:7" s="6" customFormat="1" ht="14.1" customHeight="1" x14ac:dyDescent="0.25">
      <c r="A3" s="6" t="s">
        <v>122</v>
      </c>
    </row>
    <row r="4" spans="1:7" s="61" customFormat="1" ht="12.75" customHeight="1" x14ac:dyDescent="0.2"/>
    <row r="5" spans="1:7" ht="12.75" customHeight="1" x14ac:dyDescent="0.2">
      <c r="A5" s="222" t="s">
        <v>46</v>
      </c>
      <c r="B5" s="222"/>
      <c r="C5" s="222"/>
      <c r="D5" s="222"/>
      <c r="E5" s="5" t="s">
        <v>45</v>
      </c>
    </row>
    <row r="6" spans="1:7" ht="12.75" customHeight="1" x14ac:dyDescent="0.2">
      <c r="A6" s="79"/>
      <c r="B6" s="79"/>
      <c r="C6" s="79"/>
      <c r="D6" s="79"/>
    </row>
    <row r="7" spans="1:7" ht="12.75" customHeight="1" x14ac:dyDescent="0.2">
      <c r="A7" s="31" t="s">
        <v>121</v>
      </c>
      <c r="B7" s="9"/>
      <c r="C7" s="9"/>
      <c r="D7" s="9"/>
    </row>
    <row r="8" spans="1:7" ht="12.75" customHeight="1" x14ac:dyDescent="0.2">
      <c r="A8" s="60" t="s">
        <v>120</v>
      </c>
      <c r="B8" s="9"/>
      <c r="C8" s="9"/>
      <c r="D8" s="9"/>
      <c r="G8" s="5" t="s">
        <v>427</v>
      </c>
    </row>
    <row r="9" spans="1:7" ht="12.75" customHeight="1" x14ac:dyDescent="0.25">
      <c r="A9" s="9"/>
      <c r="B9" s="59" t="s">
        <v>119</v>
      </c>
      <c r="C9" s="58"/>
      <c r="D9" s="58"/>
      <c r="E9" s="12" t="s">
        <v>1</v>
      </c>
      <c r="G9" s="104" t="s">
        <v>411</v>
      </c>
    </row>
    <row r="10" spans="1:7" ht="12.75" customHeight="1" x14ac:dyDescent="0.25">
      <c r="A10" s="9"/>
      <c r="B10" s="59" t="s">
        <v>118</v>
      </c>
      <c r="C10" s="58"/>
      <c r="D10" s="58"/>
      <c r="E10" s="12" t="s">
        <v>1</v>
      </c>
      <c r="G10" s="104" t="s">
        <v>599</v>
      </c>
    </row>
    <row r="11" spans="1:7" ht="12.75" customHeight="1" x14ac:dyDescent="0.25">
      <c r="A11" s="9"/>
      <c r="B11" s="59" t="s">
        <v>117</v>
      </c>
      <c r="C11" s="58"/>
      <c r="D11" s="58"/>
      <c r="E11" s="12" t="s">
        <v>1</v>
      </c>
      <c r="G11" s="104" t="s">
        <v>599</v>
      </c>
    </row>
    <row r="12" spans="1:7" ht="12.75" customHeight="1" x14ac:dyDescent="0.25">
      <c r="A12" s="9"/>
      <c r="B12" s="59" t="s">
        <v>116</v>
      </c>
      <c r="C12" s="58"/>
      <c r="D12" s="58"/>
      <c r="E12" s="12" t="s">
        <v>1</v>
      </c>
      <c r="G12" s="104" t="s">
        <v>599</v>
      </c>
    </row>
    <row r="13" spans="1:7" ht="12.75" customHeight="1" x14ac:dyDescent="0.25">
      <c r="A13" s="9"/>
      <c r="B13" s="59" t="s">
        <v>115</v>
      </c>
      <c r="C13" s="58"/>
      <c r="D13" s="58"/>
      <c r="E13" s="12" t="s">
        <v>1</v>
      </c>
      <c r="G13" s="104" t="s">
        <v>422</v>
      </c>
    </row>
    <row r="14" spans="1:7" ht="12.75" customHeight="1" x14ac:dyDescent="0.25">
      <c r="A14" s="9"/>
      <c r="B14" s="59" t="s">
        <v>114</v>
      </c>
      <c r="C14" s="58"/>
      <c r="D14" s="58"/>
      <c r="E14" s="12" t="s">
        <v>1</v>
      </c>
      <c r="G14" s="104" t="s">
        <v>599</v>
      </c>
    </row>
    <row r="15" spans="1:7" ht="12.75" customHeight="1" x14ac:dyDescent="0.2">
      <c r="A15" s="9"/>
      <c r="B15" s="4" t="s">
        <v>113</v>
      </c>
      <c r="C15" s="58"/>
      <c r="D15" s="58"/>
      <c r="E15" s="12" t="s">
        <v>1</v>
      </c>
      <c r="G15" s="104" t="s">
        <v>599</v>
      </c>
    </row>
    <row r="16" spans="1:7" ht="12.75" customHeight="1" x14ac:dyDescent="0.2">
      <c r="A16" s="9"/>
      <c r="B16" s="9"/>
      <c r="C16" s="9"/>
      <c r="D16" s="9"/>
      <c r="E16" s="3"/>
    </row>
    <row r="17" spans="1:7" ht="12.75" customHeight="1" x14ac:dyDescent="0.2">
      <c r="A17" s="31" t="s">
        <v>112</v>
      </c>
      <c r="B17" s="9"/>
      <c r="C17" s="9"/>
      <c r="D17" s="9"/>
      <c r="E17" s="12"/>
    </row>
    <row r="18" spans="1:7" ht="12.75" customHeight="1" x14ac:dyDescent="0.2">
      <c r="A18" s="9"/>
      <c r="B18" s="31" t="s">
        <v>111</v>
      </c>
      <c r="C18" s="9"/>
      <c r="D18" s="9"/>
      <c r="E18" s="12" t="s">
        <v>1</v>
      </c>
    </row>
    <row r="19" spans="1:7" ht="12.75" customHeight="1" x14ac:dyDescent="0.2">
      <c r="A19" s="9"/>
      <c r="B19" s="31" t="s">
        <v>109</v>
      </c>
      <c r="C19" s="9"/>
      <c r="D19" s="9"/>
      <c r="E19" s="12" t="s">
        <v>1</v>
      </c>
    </row>
    <row r="20" spans="1:7" ht="12.75" customHeight="1" x14ac:dyDescent="0.2">
      <c r="A20" s="9"/>
      <c r="B20" s="31" t="s">
        <v>108</v>
      </c>
      <c r="C20" s="9"/>
      <c r="D20" s="9"/>
      <c r="E20" s="12" t="s">
        <v>107</v>
      </c>
    </row>
    <row r="21" spans="1:7" ht="12.75" customHeight="1" x14ac:dyDescent="0.2">
      <c r="A21" s="9"/>
      <c r="B21" s="31" t="s">
        <v>106</v>
      </c>
      <c r="C21" s="9"/>
      <c r="D21" s="9"/>
      <c r="E21" s="12" t="s">
        <v>105</v>
      </c>
      <c r="G21" s="1" t="s">
        <v>600</v>
      </c>
    </row>
    <row r="22" spans="1:7" ht="12.75" customHeight="1" x14ac:dyDescent="0.2">
      <c r="A22" s="9"/>
      <c r="B22" s="31" t="s">
        <v>104</v>
      </c>
      <c r="C22" s="9"/>
      <c r="D22" s="9"/>
      <c r="E22" s="12" t="s">
        <v>103</v>
      </c>
      <c r="G22" s="1" t="s">
        <v>601</v>
      </c>
    </row>
    <row r="23" spans="1:7" ht="12.75" customHeight="1" x14ac:dyDescent="0.25">
      <c r="A23" s="9"/>
      <c r="B23" s="31" t="s">
        <v>102</v>
      </c>
      <c r="C23" s="9"/>
      <c r="D23" s="9"/>
      <c r="E23" s="12" t="s">
        <v>76</v>
      </c>
      <c r="G23" s="105" t="s">
        <v>415</v>
      </c>
    </row>
    <row r="24" spans="1:7" ht="12.75" customHeight="1" x14ac:dyDescent="0.25">
      <c r="A24" s="9"/>
      <c r="B24" s="31" t="s">
        <v>607</v>
      </c>
      <c r="C24" s="9"/>
      <c r="D24" s="9"/>
      <c r="E24" s="12"/>
      <c r="G24" s="105" t="s">
        <v>415</v>
      </c>
    </row>
    <row r="25" spans="1:7" ht="12.75" customHeight="1" x14ac:dyDescent="0.2">
      <c r="A25" s="9"/>
      <c r="B25" s="31" t="s">
        <v>608</v>
      </c>
      <c r="C25" s="9"/>
      <c r="D25" s="9"/>
      <c r="E25" s="12" t="s">
        <v>604</v>
      </c>
      <c r="G25" s="178" t="s">
        <v>439</v>
      </c>
    </row>
    <row r="26" spans="1:7" ht="12.75" customHeight="1" x14ac:dyDescent="0.2">
      <c r="A26" s="9"/>
      <c r="B26" s="31" t="s">
        <v>609</v>
      </c>
      <c r="C26" s="9"/>
      <c r="D26" s="9"/>
      <c r="E26" s="12" t="s">
        <v>605</v>
      </c>
      <c r="G26" s="178" t="s">
        <v>439</v>
      </c>
    </row>
    <row r="27" spans="1:7" ht="12.75" customHeight="1" x14ac:dyDescent="0.2">
      <c r="A27" s="9"/>
      <c r="B27" s="31" t="s">
        <v>610</v>
      </c>
      <c r="C27" s="9"/>
      <c r="D27" s="9"/>
      <c r="E27" s="12" t="s">
        <v>101</v>
      </c>
      <c r="G27" s="1" t="s">
        <v>426</v>
      </c>
    </row>
    <row r="28" spans="1:7" ht="12.75" customHeight="1" x14ac:dyDescent="0.2">
      <c r="A28" s="9"/>
      <c r="B28" s="9"/>
      <c r="C28" s="9"/>
      <c r="D28" s="9"/>
      <c r="E28" s="12"/>
    </row>
    <row r="29" spans="1:7" ht="12.75" customHeight="1" x14ac:dyDescent="0.2">
      <c r="A29" s="31" t="s">
        <v>100</v>
      </c>
      <c r="B29" s="9"/>
      <c r="C29" s="9"/>
      <c r="D29" s="9"/>
      <c r="E29" s="12"/>
    </row>
    <row r="30" spans="1:7" ht="12.75" customHeight="1" x14ac:dyDescent="0.2">
      <c r="A30" s="9"/>
      <c r="B30" s="31" t="s">
        <v>99</v>
      </c>
      <c r="C30" s="9"/>
      <c r="D30" s="9"/>
      <c r="E30" s="12" t="s">
        <v>98</v>
      </c>
      <c r="G30" s="1" t="s">
        <v>602</v>
      </c>
    </row>
    <row r="31" spans="1:7" ht="12.75" customHeight="1" x14ac:dyDescent="0.2">
      <c r="A31" s="9"/>
      <c r="B31" s="29" t="s">
        <v>97</v>
      </c>
      <c r="C31" s="9"/>
      <c r="D31" s="9"/>
      <c r="E31" s="12"/>
      <c r="G31" s="1" t="s">
        <v>423</v>
      </c>
    </row>
    <row r="32" spans="1:7" ht="12.75" customHeight="1" x14ac:dyDescent="0.2">
      <c r="A32" s="9"/>
      <c r="D32" s="9" t="s">
        <v>96</v>
      </c>
      <c r="E32" s="12" t="s">
        <v>89</v>
      </c>
    </row>
    <row r="33" spans="1:7" ht="12.75" customHeight="1" x14ac:dyDescent="0.2">
      <c r="A33" s="9"/>
      <c r="B33" s="51"/>
      <c r="D33" s="9" t="s">
        <v>95</v>
      </c>
      <c r="E33" s="12" t="s">
        <v>89</v>
      </c>
    </row>
    <row r="34" spans="1:7" ht="12.75" customHeight="1" x14ac:dyDescent="0.2">
      <c r="A34" s="9"/>
      <c r="B34" s="50"/>
      <c r="D34" s="9" t="s">
        <v>94</v>
      </c>
      <c r="E34" s="12" t="s">
        <v>89</v>
      </c>
    </row>
    <row r="35" spans="1:7" ht="12.75" customHeight="1" x14ac:dyDescent="0.2">
      <c r="A35" s="9"/>
      <c r="B35" s="50"/>
      <c r="D35" s="9" t="s">
        <v>93</v>
      </c>
      <c r="E35" s="12" t="s">
        <v>89</v>
      </c>
    </row>
    <row r="36" spans="1:7" ht="12.75" customHeight="1" x14ac:dyDescent="0.2">
      <c r="A36" s="9"/>
      <c r="B36" s="50"/>
      <c r="D36" s="9" t="s">
        <v>92</v>
      </c>
      <c r="E36" s="12" t="s">
        <v>89</v>
      </c>
    </row>
    <row r="37" spans="1:7" ht="12.75" customHeight="1" x14ac:dyDescent="0.2">
      <c r="A37" s="9"/>
      <c r="B37" s="9"/>
      <c r="D37" s="9" t="s">
        <v>91</v>
      </c>
      <c r="E37" s="12" t="s">
        <v>89</v>
      </c>
    </row>
    <row r="38" spans="1:7" ht="12.75" customHeight="1" x14ac:dyDescent="0.2">
      <c r="A38" s="9"/>
      <c r="B38" s="9"/>
      <c r="D38" s="9" t="s">
        <v>90</v>
      </c>
      <c r="E38" s="12" t="s">
        <v>89</v>
      </c>
    </row>
    <row r="39" spans="1:7" ht="12.75" customHeight="1" x14ac:dyDescent="0.2">
      <c r="A39" s="9"/>
      <c r="B39" s="9"/>
      <c r="D39" s="9"/>
      <c r="E39" s="12"/>
    </row>
    <row r="40" spans="1:7" ht="12.75" customHeight="1" x14ac:dyDescent="0.2">
      <c r="A40" s="31" t="s">
        <v>88</v>
      </c>
      <c r="B40" s="9"/>
      <c r="C40" s="9"/>
      <c r="D40" s="9"/>
      <c r="E40" s="12"/>
    </row>
    <row r="41" spans="1:7" ht="12.75" customHeight="1" x14ac:dyDescent="0.2">
      <c r="A41" s="45" t="s">
        <v>87</v>
      </c>
      <c r="B41" s="9"/>
      <c r="C41" s="9"/>
      <c r="D41" s="9"/>
      <c r="E41" s="12"/>
    </row>
    <row r="42" spans="1:7" ht="12.75" customHeight="1" x14ac:dyDescent="0.2">
      <c r="A42" s="9"/>
      <c r="B42" s="31" t="s">
        <v>86</v>
      </c>
      <c r="C42" s="9"/>
      <c r="D42" s="9"/>
      <c r="E42" s="12" t="s">
        <v>70</v>
      </c>
      <c r="G42" s="1" t="s">
        <v>601</v>
      </c>
    </row>
    <row r="43" spans="1:7" ht="12.75" customHeight="1" x14ac:dyDescent="0.2">
      <c r="A43" s="9"/>
      <c r="B43" s="31" t="s">
        <v>85</v>
      </c>
      <c r="C43" s="9"/>
      <c r="D43" s="9"/>
      <c r="E43" s="12" t="s">
        <v>83</v>
      </c>
      <c r="G43" s="1" t="s">
        <v>601</v>
      </c>
    </row>
    <row r="44" spans="1:7" ht="12.75" customHeight="1" x14ac:dyDescent="0.2">
      <c r="A44" s="9"/>
      <c r="B44" s="29" t="s">
        <v>84</v>
      </c>
      <c r="C44" s="9"/>
      <c r="D44" s="9"/>
      <c r="E44" s="12" t="s">
        <v>83</v>
      </c>
      <c r="G44" s="1" t="s">
        <v>601</v>
      </c>
    </row>
    <row r="45" spans="1:7" ht="12.75" customHeight="1" x14ac:dyDescent="0.2">
      <c r="A45" s="9"/>
      <c r="B45" s="29" t="s">
        <v>82</v>
      </c>
      <c r="C45" s="9"/>
      <c r="D45" s="9"/>
      <c r="E45" s="12" t="s">
        <v>70</v>
      </c>
      <c r="G45" s="1" t="s">
        <v>414</v>
      </c>
    </row>
    <row r="46" spans="1:7" ht="12.75" customHeight="1" x14ac:dyDescent="0.2">
      <c r="A46" s="9"/>
      <c r="B46" s="29" t="s">
        <v>81</v>
      </c>
      <c r="C46" s="9"/>
      <c r="D46" s="9"/>
      <c r="E46" s="12" t="s">
        <v>70</v>
      </c>
      <c r="G46" s="1" t="s">
        <v>601</v>
      </c>
    </row>
    <row r="47" spans="1:7" ht="12.75" customHeight="1" x14ac:dyDescent="0.25">
      <c r="A47" s="9"/>
      <c r="B47" s="29" t="s">
        <v>80</v>
      </c>
      <c r="C47" s="9"/>
      <c r="D47" s="9"/>
      <c r="E47" s="12" t="s">
        <v>79</v>
      </c>
      <c r="G47" t="s">
        <v>413</v>
      </c>
    </row>
    <row r="48" spans="1:7" ht="12.75" customHeight="1" x14ac:dyDescent="0.2">
      <c r="A48" s="9"/>
      <c r="B48" s="29" t="s">
        <v>78</v>
      </c>
      <c r="C48" s="9"/>
      <c r="D48" s="9"/>
      <c r="E48" s="12" t="s">
        <v>76</v>
      </c>
      <c r="G48" s="1" t="s">
        <v>412</v>
      </c>
    </row>
    <row r="49" spans="1:7" ht="12.75" customHeight="1" x14ac:dyDescent="0.2">
      <c r="A49" s="9"/>
      <c r="B49" s="29" t="s">
        <v>77</v>
      </c>
      <c r="C49" s="9"/>
      <c r="D49" s="9"/>
      <c r="E49" s="12" t="s">
        <v>76</v>
      </c>
      <c r="G49" s="1" t="s">
        <v>601</v>
      </c>
    </row>
    <row r="50" spans="1:7" ht="12.75" customHeight="1" x14ac:dyDescent="0.2">
      <c r="A50" s="9"/>
      <c r="B50" s="29" t="s">
        <v>611</v>
      </c>
      <c r="C50" s="9"/>
      <c r="D50" s="9"/>
      <c r="E50" s="12" t="s">
        <v>76</v>
      </c>
      <c r="G50" s="1" t="s">
        <v>601</v>
      </c>
    </row>
    <row r="51" spans="1:7" ht="12.75" customHeight="1" x14ac:dyDescent="0.2">
      <c r="A51" s="9"/>
      <c r="B51" s="29" t="s">
        <v>606</v>
      </c>
      <c r="C51" s="9"/>
      <c r="D51" s="9"/>
      <c r="E51" s="12"/>
      <c r="G51" s="185" t="s">
        <v>836</v>
      </c>
    </row>
    <row r="52" spans="1:7" ht="12.75" customHeight="1" x14ac:dyDescent="0.2">
      <c r="A52" s="9"/>
      <c r="B52" s="9"/>
      <c r="C52" s="9"/>
      <c r="D52" s="9"/>
      <c r="E52" s="12"/>
    </row>
    <row r="53" spans="1:7" ht="12.75" customHeight="1" x14ac:dyDescent="0.2">
      <c r="A53" s="31" t="s">
        <v>75</v>
      </c>
      <c r="B53" s="9"/>
      <c r="C53" s="9"/>
      <c r="D53" s="9"/>
      <c r="E53" s="12"/>
    </row>
    <row r="54" spans="1:7" ht="12.75" customHeight="1" x14ac:dyDescent="0.2">
      <c r="A54" s="9"/>
      <c r="B54" s="31" t="s">
        <v>74</v>
      </c>
      <c r="C54" s="9"/>
      <c r="D54" s="9"/>
      <c r="E54" s="12" t="s">
        <v>1</v>
      </c>
      <c r="G54" s="1" t="s">
        <v>416</v>
      </c>
    </row>
    <row r="55" spans="1:7" ht="12.75" customHeight="1" x14ac:dyDescent="0.2">
      <c r="A55" s="9"/>
      <c r="B55" s="31" t="s">
        <v>73</v>
      </c>
      <c r="C55" s="9"/>
      <c r="D55" s="9"/>
      <c r="E55" s="12" t="s">
        <v>1</v>
      </c>
      <c r="G55" s="1" t="s">
        <v>417</v>
      </c>
    </row>
    <row r="56" spans="1:7" ht="12.75" customHeight="1" x14ac:dyDescent="0.2">
      <c r="A56" s="9"/>
      <c r="B56" s="29" t="s">
        <v>72</v>
      </c>
      <c r="C56" s="9"/>
      <c r="D56" s="9"/>
      <c r="E56" s="12" t="s">
        <v>70</v>
      </c>
      <c r="G56" s="1" t="s">
        <v>424</v>
      </c>
    </row>
    <row r="57" spans="1:7" ht="12.75" customHeight="1" x14ac:dyDescent="0.2">
      <c r="A57" s="9"/>
      <c r="B57" s="29" t="s">
        <v>71</v>
      </c>
      <c r="C57" s="9"/>
      <c r="D57" s="9"/>
      <c r="E57" s="12" t="s">
        <v>70</v>
      </c>
      <c r="F57" s="28"/>
      <c r="G57" s="1" t="s">
        <v>425</v>
      </c>
    </row>
    <row r="58" spans="1:7" ht="12.75" customHeight="1" x14ac:dyDescent="0.2">
      <c r="A58" s="9"/>
      <c r="B58" s="10"/>
      <c r="C58" s="9"/>
      <c r="D58" s="9"/>
      <c r="E58" s="12"/>
      <c r="F58" s="8"/>
    </row>
    <row r="59" spans="1:7" ht="12.75" customHeight="1" x14ac:dyDescent="0.2">
      <c r="A59" s="9" t="s">
        <v>69</v>
      </c>
      <c r="B59" s="10"/>
      <c r="C59" s="9"/>
      <c r="D59" s="9"/>
      <c r="E59" s="12"/>
      <c r="F59" s="8"/>
    </row>
    <row r="60" spans="1:7" ht="12.75" customHeight="1" x14ac:dyDescent="0.2">
      <c r="A60" s="9"/>
      <c r="B60" s="21" t="s">
        <v>68</v>
      </c>
      <c r="C60" s="9"/>
      <c r="D60" s="9"/>
      <c r="E60" s="12"/>
      <c r="F60" s="8"/>
    </row>
    <row r="61" spans="1:7" ht="12.75" customHeight="1" x14ac:dyDescent="0.2">
      <c r="A61" s="9"/>
      <c r="B61" s="21"/>
      <c r="C61" s="21" t="s">
        <v>67</v>
      </c>
      <c r="D61" s="9"/>
      <c r="E61" s="12" t="s">
        <v>1</v>
      </c>
      <c r="F61" s="8"/>
      <c r="G61" s="1" t="s">
        <v>418</v>
      </c>
    </row>
    <row r="62" spans="1:7" ht="12.75" customHeight="1" x14ac:dyDescent="0.2">
      <c r="A62" s="9"/>
      <c r="B62" s="21"/>
      <c r="C62" s="21" t="s">
        <v>66</v>
      </c>
      <c r="D62" s="9"/>
      <c r="E62" s="12" t="s">
        <v>1</v>
      </c>
      <c r="F62" s="8"/>
    </row>
    <row r="63" spans="1:7" ht="12.75" customHeight="1" x14ac:dyDescent="0.2">
      <c r="A63" s="9"/>
      <c r="B63" s="21"/>
      <c r="C63" s="21" t="s">
        <v>65</v>
      </c>
      <c r="D63" s="9"/>
      <c r="E63" s="12" t="s">
        <v>1</v>
      </c>
      <c r="F63" s="8"/>
    </row>
    <row r="64" spans="1:7" ht="12.75" customHeight="1" x14ac:dyDescent="0.2">
      <c r="A64" s="9"/>
      <c r="B64" s="21" t="s">
        <v>64</v>
      </c>
      <c r="C64" s="21"/>
      <c r="D64" s="9"/>
      <c r="E64" s="12"/>
      <c r="F64" s="8"/>
    </row>
    <row r="65" spans="1:7" ht="12.75" customHeight="1" x14ac:dyDescent="0.2">
      <c r="A65" s="9"/>
      <c r="B65" s="21"/>
      <c r="C65" s="21" t="s">
        <v>63</v>
      </c>
      <c r="D65" s="9"/>
      <c r="E65" s="12" t="s">
        <v>1</v>
      </c>
      <c r="F65" s="8"/>
    </row>
    <row r="66" spans="1:7" ht="12.75" customHeight="1" x14ac:dyDescent="0.2">
      <c r="A66" s="9"/>
      <c r="B66" s="21"/>
      <c r="C66" s="21" t="s">
        <v>62</v>
      </c>
      <c r="D66" s="9"/>
      <c r="E66" s="12" t="s">
        <v>1</v>
      </c>
      <c r="F66" s="8"/>
      <c r="G66" s="1" t="s">
        <v>419</v>
      </c>
    </row>
    <row r="67" spans="1:7" ht="12.75" customHeight="1" x14ac:dyDescent="0.2">
      <c r="A67" s="9"/>
      <c r="B67" s="21"/>
      <c r="C67" s="21" t="s">
        <v>61</v>
      </c>
      <c r="D67" s="9"/>
      <c r="E67" s="12" t="s">
        <v>1</v>
      </c>
      <c r="F67" s="8"/>
    </row>
    <row r="68" spans="1:7" ht="12.75" customHeight="1" x14ac:dyDescent="0.2">
      <c r="A68" s="16"/>
      <c r="B68" s="19"/>
      <c r="C68" s="19"/>
      <c r="D68" s="16"/>
      <c r="E68" s="15"/>
      <c r="F68" s="8"/>
    </row>
    <row r="69" spans="1:7" ht="12.75" customHeight="1" x14ac:dyDescent="0.2">
      <c r="A69" s="16" t="s">
        <v>60</v>
      </c>
      <c r="B69" s="19"/>
      <c r="C69" s="16"/>
      <c r="D69" s="16"/>
      <c r="E69" s="15"/>
      <c r="F69" s="8"/>
    </row>
    <row r="70" spans="1:7" ht="12.75" customHeight="1" x14ac:dyDescent="0.2">
      <c r="A70" s="16"/>
      <c r="B70" s="17" t="s">
        <v>59</v>
      </c>
      <c r="C70" s="16"/>
      <c r="D70" s="16"/>
      <c r="E70" s="15"/>
      <c r="F70" s="8"/>
    </row>
    <row r="71" spans="1:7" ht="12.75" customHeight="1" x14ac:dyDescent="0.2">
      <c r="A71" s="9"/>
      <c r="B71" s="10"/>
      <c r="C71" s="9" t="s">
        <v>58</v>
      </c>
      <c r="D71" s="9"/>
      <c r="E71" s="12" t="s">
        <v>1</v>
      </c>
      <c r="F71" s="8"/>
    </row>
    <row r="72" spans="1:7" ht="12.75" customHeight="1" x14ac:dyDescent="0.2">
      <c r="A72" s="9"/>
      <c r="B72" s="10"/>
      <c r="C72" s="9" t="s">
        <v>57</v>
      </c>
      <c r="D72" s="9"/>
      <c r="E72" s="12" t="s">
        <v>1</v>
      </c>
      <c r="F72" s="8"/>
    </row>
    <row r="73" spans="1:7" ht="12.75" customHeight="1" x14ac:dyDescent="0.2">
      <c r="A73" s="9"/>
      <c r="B73" s="10"/>
      <c r="C73" s="9" t="s">
        <v>56</v>
      </c>
      <c r="D73" s="9"/>
      <c r="E73" s="12" t="s">
        <v>1</v>
      </c>
      <c r="F73" s="8"/>
      <c r="G73" s="1" t="s">
        <v>420</v>
      </c>
    </row>
    <row r="74" spans="1:7" ht="12.75" customHeight="1" x14ac:dyDescent="0.2">
      <c r="A74" s="9"/>
      <c r="B74" s="10"/>
      <c r="C74" s="9" t="s">
        <v>55</v>
      </c>
      <c r="D74" s="9"/>
      <c r="E74" s="12" t="s">
        <v>1</v>
      </c>
      <c r="F74" s="8"/>
    </row>
    <row r="75" spans="1:7" ht="12.75" customHeight="1" x14ac:dyDescent="0.2">
      <c r="A75" s="9"/>
      <c r="B75" s="17" t="s">
        <v>54</v>
      </c>
      <c r="C75" s="16"/>
      <c r="D75" s="16"/>
      <c r="E75" s="15"/>
      <c r="F75" s="8"/>
    </row>
    <row r="76" spans="1:7" ht="12.75" customHeight="1" x14ac:dyDescent="0.2">
      <c r="A76" s="9"/>
      <c r="B76" s="10"/>
      <c r="C76" s="9" t="s">
        <v>53</v>
      </c>
      <c r="D76" s="9"/>
      <c r="E76" s="12" t="s">
        <v>49</v>
      </c>
      <c r="F76" s="8"/>
    </row>
    <row r="77" spans="1:7" ht="12.75" customHeight="1" x14ac:dyDescent="0.2">
      <c r="A77" s="9"/>
      <c r="B77" s="10"/>
      <c r="C77" s="9" t="s">
        <v>52</v>
      </c>
      <c r="D77" s="9"/>
      <c r="E77" s="12" t="s">
        <v>49</v>
      </c>
      <c r="F77" s="8"/>
    </row>
    <row r="78" spans="1:7" ht="12.75" customHeight="1" x14ac:dyDescent="0.2">
      <c r="A78" s="9"/>
      <c r="B78" s="10"/>
      <c r="C78" s="9" t="s">
        <v>51</v>
      </c>
      <c r="D78" s="9"/>
      <c r="E78" s="12" t="s">
        <v>49</v>
      </c>
      <c r="F78" s="8"/>
      <c r="G78" s="1" t="s">
        <v>421</v>
      </c>
    </row>
    <row r="79" spans="1:7" ht="12.75" customHeight="1" x14ac:dyDescent="0.2">
      <c r="A79" s="9"/>
      <c r="B79" s="10"/>
      <c r="C79" s="9" t="s">
        <v>50</v>
      </c>
      <c r="D79" s="9"/>
      <c r="E79" s="12" t="s">
        <v>49</v>
      </c>
      <c r="F79" s="8"/>
    </row>
    <row r="80" spans="1:7" ht="12.75" customHeight="1" x14ac:dyDescent="0.2">
      <c r="A80" s="16"/>
      <c r="B80" s="17"/>
      <c r="C80" s="16"/>
      <c r="D80" s="16"/>
      <c r="E80" s="15"/>
      <c r="F80" s="8"/>
    </row>
    <row r="81" spans="1:9" ht="12.75" customHeight="1" x14ac:dyDescent="0.2">
      <c r="A81" s="9" t="s">
        <v>48</v>
      </c>
      <c r="B81" s="10"/>
      <c r="C81" s="9"/>
      <c r="D81" s="9"/>
      <c r="E81" s="12" t="s">
        <v>47</v>
      </c>
      <c r="F81" s="8"/>
    </row>
    <row r="82" spans="1:9" ht="12.75" customHeight="1" x14ac:dyDescent="0.2">
      <c r="A82" s="9"/>
      <c r="B82" s="10"/>
      <c r="C82" s="9"/>
      <c r="D82" s="9"/>
      <c r="E82" s="9"/>
      <c r="F82" s="8"/>
      <c r="G82" s="106" t="s">
        <v>428</v>
      </c>
    </row>
    <row r="83" spans="1:9" x14ac:dyDescent="0.2">
      <c r="G83" s="1" t="s">
        <v>429</v>
      </c>
    </row>
    <row r="85" spans="1:9" ht="15" x14ac:dyDescent="0.25">
      <c r="A85" s="137" t="s">
        <v>814</v>
      </c>
      <c r="B85" s="137"/>
      <c r="C85" s="137" t="s">
        <v>815</v>
      </c>
      <c r="D85" s="137"/>
      <c r="E85" s="137"/>
      <c r="F85" s="137"/>
      <c r="G85" s="137"/>
      <c r="H85" s="137"/>
      <c r="I85" s="137"/>
    </row>
    <row r="86" spans="1:9" ht="15" x14ac:dyDescent="0.25">
      <c r="A86"/>
      <c r="B86"/>
      <c r="C86"/>
      <c r="D86"/>
      <c r="E86"/>
      <c r="F86"/>
      <c r="G86"/>
      <c r="H86"/>
      <c r="I86"/>
    </row>
    <row r="87" spans="1:9" ht="315" x14ac:dyDescent="0.25">
      <c r="A87" t="s">
        <v>816</v>
      </c>
      <c r="B87" s="179" t="s">
        <v>717</v>
      </c>
      <c r="C87" s="179" t="s">
        <v>817</v>
      </c>
      <c r="D87" s="179" t="s">
        <v>818</v>
      </c>
      <c r="E87" s="179" t="s">
        <v>819</v>
      </c>
      <c r="F87" s="179" t="s">
        <v>820</v>
      </c>
      <c r="G87" s="180" t="s">
        <v>821</v>
      </c>
      <c r="H87" s="181" t="s">
        <v>816</v>
      </c>
      <c r="I87" s="180" t="s">
        <v>822</v>
      </c>
    </row>
    <row r="88" spans="1:9" ht="15" x14ac:dyDescent="0.25">
      <c r="A88" t="s">
        <v>139</v>
      </c>
      <c r="B88" t="s">
        <v>823</v>
      </c>
      <c r="C88">
        <v>110000</v>
      </c>
      <c r="D88"/>
      <c r="E88"/>
      <c r="F88"/>
      <c r="G88" s="181"/>
      <c r="H88" s="181"/>
      <c r="I88" s="181"/>
    </row>
    <row r="89" spans="1:9" ht="15" x14ac:dyDescent="0.25">
      <c r="A89"/>
      <c r="B89" t="s">
        <v>824</v>
      </c>
      <c r="C89">
        <v>190000</v>
      </c>
      <c r="D89"/>
      <c r="E89"/>
      <c r="F89"/>
      <c r="G89" s="181"/>
      <c r="H89" s="181"/>
      <c r="I89" s="181"/>
    </row>
    <row r="90" spans="1:9" ht="15" x14ac:dyDescent="0.25">
      <c r="A90"/>
      <c r="B90"/>
      <c r="C90" s="137">
        <f>C88+C89</f>
        <v>300000</v>
      </c>
      <c r="D90" s="182">
        <f>C90*24*365/62.3*7.4805/42</f>
        <v>7513091.0341664748</v>
      </c>
      <c r="E90">
        <v>0.8</v>
      </c>
      <c r="F90">
        <v>6381938</v>
      </c>
      <c r="G90" s="183">
        <f>D90*E90/F90</f>
        <v>0.94179429937006287</v>
      </c>
      <c r="H90" s="181" t="s">
        <v>139</v>
      </c>
      <c r="I90" s="181"/>
    </row>
    <row r="91" spans="1:9" ht="15" x14ac:dyDescent="0.25">
      <c r="A91" t="s">
        <v>228</v>
      </c>
      <c r="B91" t="s">
        <v>825</v>
      </c>
      <c r="C91" s="137">
        <v>13000</v>
      </c>
      <c r="D91" s="182">
        <f>C91*24*365/62.3*7.4805/42</f>
        <v>325567.27814721398</v>
      </c>
      <c r="E91">
        <v>0.8</v>
      </c>
      <c r="F91">
        <v>2072626</v>
      </c>
      <c r="G91" s="183">
        <f>D91*E91/F91</f>
        <v>0.12566368583515367</v>
      </c>
      <c r="H91" s="181" t="s">
        <v>228</v>
      </c>
      <c r="I91" s="181"/>
    </row>
    <row r="92" spans="1:9" ht="15" x14ac:dyDescent="0.25">
      <c r="A92" t="s">
        <v>161</v>
      </c>
      <c r="B92" t="s">
        <v>826</v>
      </c>
      <c r="C92">
        <v>84000</v>
      </c>
      <c r="D92"/>
      <c r="E92"/>
      <c r="F92"/>
      <c r="G92" s="181"/>
      <c r="H92" s="181"/>
      <c r="I92" s="181"/>
    </row>
    <row r="93" spans="1:9" ht="15" x14ac:dyDescent="0.25">
      <c r="A93"/>
      <c r="B93" t="s">
        <v>827</v>
      </c>
      <c r="C93">
        <v>224000</v>
      </c>
      <c r="D93"/>
      <c r="E93"/>
      <c r="F93"/>
      <c r="G93" s="181"/>
      <c r="H93" s="181"/>
      <c r="I93" s="181"/>
    </row>
    <row r="94" spans="1:9" ht="15" x14ac:dyDescent="0.25">
      <c r="A94"/>
      <c r="B94" t="s">
        <v>827</v>
      </c>
      <c r="C94">
        <v>228000</v>
      </c>
      <c r="D94"/>
      <c r="E94"/>
      <c r="F94"/>
      <c r="G94" s="181"/>
      <c r="H94" s="181"/>
      <c r="I94" s="181"/>
    </row>
    <row r="95" spans="1:9" ht="15" x14ac:dyDescent="0.25">
      <c r="A95"/>
      <c r="B95"/>
      <c r="C95" s="137">
        <f>SUM(C92:C94)</f>
        <v>536000</v>
      </c>
      <c r="D95" s="182">
        <f>C95*24*365/62.3*7.4805/42</f>
        <v>13423389.314377436</v>
      </c>
      <c r="E95">
        <v>0.8</v>
      </c>
      <c r="F95">
        <v>36109621</v>
      </c>
      <c r="G95" s="183">
        <f>D95*E95/F95</f>
        <v>0.29739197349930507</v>
      </c>
      <c r="H95" s="181" t="s">
        <v>161</v>
      </c>
      <c r="I95" s="181"/>
    </row>
    <row r="96" spans="1:9" ht="15" x14ac:dyDescent="0.25">
      <c r="A96" t="s">
        <v>239</v>
      </c>
      <c r="B96" t="s">
        <v>826</v>
      </c>
      <c r="C96">
        <v>175000</v>
      </c>
      <c r="D96"/>
      <c r="E96"/>
      <c r="F96"/>
      <c r="G96" s="181"/>
      <c r="H96" s="181"/>
      <c r="I96" s="181"/>
    </row>
    <row r="97" spans="1:9" ht="15" x14ac:dyDescent="0.25">
      <c r="A97"/>
      <c r="B97" t="s">
        <v>826</v>
      </c>
      <c r="C97">
        <v>300000</v>
      </c>
      <c r="D97"/>
      <c r="E97"/>
      <c r="F97"/>
      <c r="G97" s="181"/>
      <c r="H97" s="181"/>
      <c r="I97" s="181"/>
    </row>
    <row r="98" spans="1:9" ht="15" x14ac:dyDescent="0.25">
      <c r="A98"/>
      <c r="B98"/>
      <c r="C98" s="137">
        <f>SUM(C96:C97)</f>
        <v>475000</v>
      </c>
      <c r="D98" s="182">
        <f>C98*24*365/62.3*7.4805/42</f>
        <v>11895727.470763586</v>
      </c>
      <c r="E98">
        <v>0.8</v>
      </c>
      <c r="F98">
        <v>68348926</v>
      </c>
      <c r="G98" s="183">
        <f>D98*E98/F98</f>
        <v>0.1392352818625251</v>
      </c>
      <c r="H98" s="181" t="s">
        <v>239</v>
      </c>
      <c r="I98" s="181"/>
    </row>
    <row r="99" spans="1:9" ht="15" x14ac:dyDescent="0.25">
      <c r="A99" t="s">
        <v>269</v>
      </c>
      <c r="B99" t="s">
        <v>827</v>
      </c>
      <c r="C99">
        <v>102147</v>
      </c>
      <c r="D99"/>
      <c r="E99"/>
      <c r="F99"/>
      <c r="G99" s="181"/>
      <c r="H99" s="181"/>
      <c r="I99" s="181"/>
    </row>
    <row r="100" spans="1:9" ht="15" x14ac:dyDescent="0.25">
      <c r="A100"/>
      <c r="B100" t="s">
        <v>827</v>
      </c>
      <c r="C100">
        <v>48734</v>
      </c>
      <c r="D100"/>
      <c r="E100"/>
      <c r="F100"/>
      <c r="G100" s="181"/>
      <c r="H100" s="181"/>
      <c r="I100" s="181"/>
    </row>
    <row r="101" spans="1:9" ht="15" x14ac:dyDescent="0.25">
      <c r="A101"/>
      <c r="B101" t="s">
        <v>827</v>
      </c>
      <c r="C101">
        <v>65849</v>
      </c>
      <c r="D101"/>
      <c r="E101"/>
      <c r="F101"/>
      <c r="G101" s="181"/>
      <c r="H101" s="181"/>
      <c r="I101" s="181"/>
    </row>
    <row r="102" spans="1:9" ht="15" x14ac:dyDescent="0.25">
      <c r="A102"/>
      <c r="B102" t="s">
        <v>828</v>
      </c>
      <c r="C102">
        <v>51000</v>
      </c>
      <c r="D102"/>
      <c r="E102"/>
      <c r="F102"/>
      <c r="G102" s="181"/>
      <c r="H102" s="181"/>
      <c r="I102" s="181"/>
    </row>
    <row r="103" spans="1:9" ht="15" x14ac:dyDescent="0.25">
      <c r="A103"/>
      <c r="B103"/>
      <c r="C103" s="137">
        <f>SUM(C99:C102)</f>
        <v>267730</v>
      </c>
      <c r="D103" s="182">
        <f>C103*24*365/62.3*7.4805/42</f>
        <v>6704932.8752579689</v>
      </c>
      <c r="E103">
        <v>0.8</v>
      </c>
      <c r="F103">
        <v>62129830</v>
      </c>
      <c r="G103" s="183">
        <f>D103*E103/F103</f>
        <v>8.6334475729393997E-2</v>
      </c>
      <c r="H103" s="181" t="s">
        <v>269</v>
      </c>
      <c r="I103" s="181"/>
    </row>
    <row r="104" spans="1:9" ht="15" x14ac:dyDescent="0.25">
      <c r="A104" t="s">
        <v>178</v>
      </c>
      <c r="B104" t="s">
        <v>829</v>
      </c>
      <c r="C104" s="137">
        <v>177000</v>
      </c>
      <c r="D104" s="182">
        <f>C104*24*365/62.3*7.4805/42</f>
        <v>4432723.7101582214</v>
      </c>
      <c r="E104">
        <v>0.8</v>
      </c>
      <c r="F104">
        <v>0</v>
      </c>
      <c r="G104" s="181" t="s">
        <v>1</v>
      </c>
      <c r="H104" s="181" t="s">
        <v>178</v>
      </c>
      <c r="I104" s="181">
        <f>D104*E104-F104</f>
        <v>3546178.9681265773</v>
      </c>
    </row>
    <row r="105" spans="1:9" ht="15" x14ac:dyDescent="0.25">
      <c r="A105" t="s">
        <v>194</v>
      </c>
      <c r="B105" t="s">
        <v>830</v>
      </c>
      <c r="C105" s="137">
        <v>290000</v>
      </c>
      <c r="D105" s="182">
        <f>C105*24*365/62.3*7.4805/42</f>
        <v>7262654.6663609259</v>
      </c>
      <c r="E105">
        <v>0.8</v>
      </c>
      <c r="F105">
        <v>166500</v>
      </c>
      <c r="G105" s="181">
        <v>1</v>
      </c>
      <c r="H105" s="181" t="s">
        <v>194</v>
      </c>
      <c r="I105" s="181">
        <f>D105*E105-F105</f>
        <v>5643623.7330887411</v>
      </c>
    </row>
    <row r="106" spans="1:9" ht="15" x14ac:dyDescent="0.25">
      <c r="A106" t="s">
        <v>196</v>
      </c>
      <c r="B106" t="s">
        <v>831</v>
      </c>
      <c r="C106">
        <v>95000</v>
      </c>
      <c r="D106"/>
      <c r="E106"/>
      <c r="F106"/>
      <c r="G106" s="181"/>
      <c r="H106" s="181"/>
      <c r="I106" s="181"/>
    </row>
    <row r="107" spans="1:9" ht="15" x14ac:dyDescent="0.25">
      <c r="A107"/>
      <c r="B107" t="s">
        <v>831</v>
      </c>
      <c r="C107">
        <v>95000</v>
      </c>
      <c r="D107"/>
      <c r="E107"/>
      <c r="F107"/>
      <c r="G107" s="181"/>
      <c r="H107" s="181"/>
      <c r="I107" s="181"/>
    </row>
    <row r="108" spans="1:9" ht="15" x14ac:dyDescent="0.25">
      <c r="A108"/>
      <c r="B108" t="s">
        <v>831</v>
      </c>
      <c r="C108">
        <v>44000</v>
      </c>
      <c r="D108"/>
      <c r="E108"/>
      <c r="F108"/>
      <c r="G108" s="181"/>
      <c r="H108" s="181"/>
      <c r="I108" s="181"/>
    </row>
    <row r="109" spans="1:9" ht="15" x14ac:dyDescent="0.25">
      <c r="A109"/>
      <c r="B109" t="s">
        <v>831</v>
      </c>
      <c r="C109">
        <v>95000</v>
      </c>
      <c r="D109"/>
      <c r="E109"/>
      <c r="F109"/>
      <c r="G109" s="181"/>
      <c r="H109" s="181"/>
      <c r="I109" s="181"/>
    </row>
    <row r="110" spans="1:9" ht="15" x14ac:dyDescent="0.25">
      <c r="A110"/>
      <c r="B110"/>
      <c r="C110" s="137">
        <f>SUM(C106:C109)</f>
        <v>329000</v>
      </c>
      <c r="D110" s="182">
        <f>C110*24*365/62.3*7.4805/42</f>
        <v>8239356.5008025682</v>
      </c>
      <c r="E110">
        <v>0.8</v>
      </c>
      <c r="F110">
        <v>13640116</v>
      </c>
      <c r="G110" s="183">
        <f>D110*E110/F110</f>
        <v>0.48324260590174267</v>
      </c>
      <c r="H110" s="181" t="s">
        <v>196</v>
      </c>
      <c r="I110" s="181"/>
    </row>
    <row r="111" spans="1:9" ht="15" x14ac:dyDescent="0.25">
      <c r="A111" t="s">
        <v>197</v>
      </c>
      <c r="B111" t="s">
        <v>827</v>
      </c>
      <c r="C111">
        <v>55000</v>
      </c>
      <c r="D111"/>
      <c r="E111"/>
      <c r="F111"/>
      <c r="G111" s="181"/>
      <c r="H111" s="181"/>
      <c r="I111" s="181"/>
    </row>
    <row r="112" spans="1:9" ht="15" x14ac:dyDescent="0.25">
      <c r="A112"/>
      <c r="B112" t="s">
        <v>827</v>
      </c>
      <c r="C112">
        <v>55000</v>
      </c>
      <c r="D112"/>
      <c r="E112"/>
      <c r="F112"/>
      <c r="G112" s="181"/>
      <c r="H112" s="181"/>
      <c r="I112" s="181"/>
    </row>
    <row r="113" spans="1:9" ht="15" x14ac:dyDescent="0.25">
      <c r="A113"/>
      <c r="B113" t="s">
        <v>827</v>
      </c>
      <c r="C113">
        <v>28000</v>
      </c>
      <c r="D113"/>
      <c r="E113"/>
      <c r="F113"/>
      <c r="G113" s="181"/>
      <c r="H113" s="181"/>
      <c r="I113" s="181"/>
    </row>
    <row r="114" spans="1:9" ht="15" x14ac:dyDescent="0.25">
      <c r="A114"/>
      <c r="B114" t="s">
        <v>827</v>
      </c>
      <c r="C114">
        <v>269432</v>
      </c>
      <c r="D114"/>
      <c r="E114"/>
      <c r="F114"/>
      <c r="G114" s="181"/>
      <c r="H114" s="181"/>
      <c r="I114" s="181"/>
    </row>
    <row r="115" spans="1:9" ht="15" x14ac:dyDescent="0.25">
      <c r="A115"/>
      <c r="B115" t="s">
        <v>832</v>
      </c>
      <c r="C115">
        <v>90000</v>
      </c>
      <c r="D115"/>
      <c r="E115"/>
      <c r="F115"/>
      <c r="G115" s="181"/>
      <c r="H115" s="181"/>
      <c r="I115" s="181"/>
    </row>
    <row r="116" spans="1:9" ht="15" x14ac:dyDescent="0.25">
      <c r="A116"/>
      <c r="B116" t="s">
        <v>827</v>
      </c>
      <c r="C116">
        <v>146000</v>
      </c>
      <c r="D116"/>
      <c r="E116"/>
      <c r="F116"/>
      <c r="G116" s="181"/>
      <c r="H116" s="181"/>
      <c r="I116" s="181"/>
    </row>
    <row r="117" spans="1:9" ht="15" x14ac:dyDescent="0.25">
      <c r="A117"/>
      <c r="B117" t="s">
        <v>827</v>
      </c>
      <c r="C117">
        <v>9000</v>
      </c>
      <c r="D117"/>
      <c r="E117"/>
      <c r="F117"/>
      <c r="G117" s="181"/>
      <c r="H117" s="181"/>
      <c r="I117" s="181"/>
    </row>
    <row r="118" spans="1:9" ht="15" x14ac:dyDescent="0.25">
      <c r="A118"/>
      <c r="B118" t="s">
        <v>827</v>
      </c>
      <c r="C118">
        <v>1116900</v>
      </c>
      <c r="D118"/>
      <c r="E118"/>
      <c r="F118"/>
      <c r="G118" s="181"/>
      <c r="H118" s="181"/>
      <c r="I118" s="181"/>
    </row>
    <row r="119" spans="1:9" ht="15" x14ac:dyDescent="0.25">
      <c r="A119"/>
      <c r="B119" t="s">
        <v>827</v>
      </c>
      <c r="C119">
        <v>1116000</v>
      </c>
      <c r="D119"/>
      <c r="E119"/>
      <c r="F119"/>
      <c r="G119" s="181"/>
      <c r="H119" s="181"/>
      <c r="I119" s="181"/>
    </row>
    <row r="120" spans="1:9" ht="15" x14ac:dyDescent="0.25">
      <c r="A120"/>
      <c r="B120" t="s">
        <v>827</v>
      </c>
      <c r="C120">
        <v>32500</v>
      </c>
      <c r="D120"/>
      <c r="E120"/>
      <c r="F120"/>
      <c r="G120" s="181"/>
      <c r="H120" s="181"/>
      <c r="I120" s="181"/>
    </row>
    <row r="121" spans="1:9" ht="15" x14ac:dyDescent="0.25">
      <c r="A121"/>
      <c r="B121"/>
      <c r="C121" s="137">
        <f>+SUM(C111:C120)</f>
        <v>2917832</v>
      </c>
      <c r="D121" s="184">
        <f>C121*24*365/62.3*7.4805/42</f>
        <v>73073124.794680133</v>
      </c>
      <c r="E121">
        <v>0.8</v>
      </c>
      <c r="F121">
        <v>63724634</v>
      </c>
      <c r="G121" s="183">
        <f>D121*E121/F121</f>
        <v>0.91736109203458294</v>
      </c>
      <c r="H121" s="181" t="s">
        <v>197</v>
      </c>
      <c r="I121" s="181"/>
    </row>
    <row r="122" spans="1:9" ht="15" x14ac:dyDescent="0.25">
      <c r="A122" t="s">
        <v>210</v>
      </c>
      <c r="B122" t="s">
        <v>826</v>
      </c>
      <c r="C122" s="137">
        <v>66000</v>
      </c>
      <c r="D122" s="182">
        <f>C122*24*365/62.3*7.4805/42</f>
        <v>1652880.0275166247</v>
      </c>
      <c r="E122">
        <v>0.8</v>
      </c>
      <c r="F122">
        <v>19648596</v>
      </c>
      <c r="G122" s="183">
        <f>D122*E122/F122</f>
        <v>6.7297633989385292E-2</v>
      </c>
      <c r="H122" s="181" t="s">
        <v>210</v>
      </c>
      <c r="I122" s="181"/>
    </row>
    <row r="123" spans="1:9" ht="15" x14ac:dyDescent="0.25">
      <c r="A123" t="s">
        <v>216</v>
      </c>
      <c r="B123" t="s">
        <v>827</v>
      </c>
      <c r="C123">
        <v>115000</v>
      </c>
      <c r="D123"/>
      <c r="E123"/>
      <c r="F123"/>
      <c r="G123" s="181"/>
      <c r="H123" s="181"/>
      <c r="I123" s="181"/>
    </row>
    <row r="124" spans="1:9" ht="15" x14ac:dyDescent="0.25">
      <c r="A124"/>
      <c r="B124" t="s">
        <v>216</v>
      </c>
      <c r="C124">
        <v>35000</v>
      </c>
      <c r="D124"/>
      <c r="E124"/>
      <c r="F124"/>
      <c r="G124" s="181"/>
      <c r="H124" s="181"/>
      <c r="I124" s="181"/>
    </row>
    <row r="125" spans="1:9" ht="15" x14ac:dyDescent="0.25">
      <c r="A125"/>
      <c r="B125"/>
      <c r="C125" s="137">
        <f>SUM(C123:C124)</f>
        <v>150000</v>
      </c>
      <c r="D125" s="182">
        <f>C125*24*365/62.3*7.4805/42</f>
        <v>3756545.5170832374</v>
      </c>
      <c r="E125">
        <v>0.8</v>
      </c>
      <c r="F125">
        <v>6948669</v>
      </c>
      <c r="G125" s="183">
        <f>D125*E125/F125</f>
        <v>0.43249094375722746</v>
      </c>
      <c r="H125" s="181" t="s">
        <v>216</v>
      </c>
      <c r="I125" s="181"/>
    </row>
    <row r="126" spans="1:9" ht="15" x14ac:dyDescent="0.25">
      <c r="A126" t="s">
        <v>833</v>
      </c>
      <c r="B126" t="s">
        <v>826</v>
      </c>
      <c r="C126">
        <v>37120</v>
      </c>
      <c r="D126"/>
      <c r="E126"/>
      <c r="F126"/>
      <c r="G126" s="181"/>
      <c r="H126" s="181"/>
      <c r="I126" s="181"/>
    </row>
    <row r="127" spans="1:9" ht="15" x14ac:dyDescent="0.25">
      <c r="A127"/>
      <c r="B127" t="s">
        <v>826</v>
      </c>
      <c r="C127">
        <v>1222000</v>
      </c>
      <c r="D127"/>
      <c r="E127"/>
      <c r="F127"/>
      <c r="G127" s="181"/>
      <c r="H127" s="181"/>
      <c r="I127" s="181"/>
    </row>
    <row r="128" spans="1:9" ht="15" x14ac:dyDescent="0.25">
      <c r="A128"/>
      <c r="B128" t="s">
        <v>824</v>
      </c>
      <c r="C128">
        <v>185000</v>
      </c>
      <c r="D128"/>
      <c r="E128"/>
      <c r="F128"/>
      <c r="G128" s="181"/>
      <c r="H128" s="181"/>
      <c r="I128" s="181"/>
    </row>
    <row r="129" spans="1:9" ht="15" x14ac:dyDescent="0.25">
      <c r="A129"/>
      <c r="B129" t="s">
        <v>824</v>
      </c>
      <c r="C129">
        <v>80000</v>
      </c>
      <c r="D129"/>
      <c r="E129"/>
      <c r="F129"/>
      <c r="G129" s="181"/>
      <c r="H129" s="181"/>
      <c r="I129" s="181"/>
    </row>
    <row r="130" spans="1:9" ht="15" x14ac:dyDescent="0.25">
      <c r="A130"/>
      <c r="B130" t="s">
        <v>827</v>
      </c>
      <c r="C130">
        <v>210000</v>
      </c>
      <c r="D130"/>
      <c r="E130"/>
      <c r="F130"/>
      <c r="G130" s="181"/>
      <c r="H130" s="181"/>
      <c r="I130" s="181"/>
    </row>
    <row r="131" spans="1:9" ht="15" x14ac:dyDescent="0.25">
      <c r="A131"/>
      <c r="B131" t="s">
        <v>824</v>
      </c>
      <c r="C131">
        <v>31000</v>
      </c>
      <c r="D131"/>
      <c r="E131"/>
      <c r="F131"/>
      <c r="G131" s="181"/>
      <c r="H131" s="181"/>
      <c r="I131" s="181"/>
    </row>
    <row r="132" spans="1:9" ht="15" x14ac:dyDescent="0.25">
      <c r="A132"/>
      <c r="B132" t="s">
        <v>826</v>
      </c>
      <c r="C132">
        <v>25000</v>
      </c>
      <c r="D132"/>
      <c r="E132"/>
      <c r="F132"/>
      <c r="G132" s="181"/>
      <c r="H132" s="181"/>
      <c r="I132" s="181"/>
    </row>
    <row r="133" spans="1:9" ht="15" x14ac:dyDescent="0.25">
      <c r="A133"/>
      <c r="B133" t="s">
        <v>827</v>
      </c>
      <c r="C133">
        <v>66000</v>
      </c>
      <c r="D133"/>
      <c r="E133"/>
      <c r="F133"/>
      <c r="G133" s="181"/>
      <c r="H133" s="181"/>
      <c r="I133" s="181"/>
    </row>
    <row r="134" spans="1:9" ht="15" x14ac:dyDescent="0.25">
      <c r="A134"/>
      <c r="B134" t="s">
        <v>827</v>
      </c>
      <c r="C134">
        <v>215000</v>
      </c>
      <c r="D134"/>
      <c r="E134"/>
      <c r="F134"/>
      <c r="G134" s="181"/>
      <c r="H134" s="181"/>
      <c r="I134" s="181"/>
    </row>
    <row r="135" spans="1:9" ht="15" x14ac:dyDescent="0.25">
      <c r="A135"/>
      <c r="B135" t="s">
        <v>828</v>
      </c>
      <c r="C135">
        <v>101000</v>
      </c>
      <c r="D135"/>
      <c r="E135"/>
      <c r="F135"/>
      <c r="G135" s="181"/>
      <c r="H135" s="181"/>
      <c r="I135" s="181"/>
    </row>
    <row r="136" spans="1:9" ht="15" x14ac:dyDescent="0.25">
      <c r="A136"/>
      <c r="B136"/>
      <c r="C136" s="137">
        <f>SUM(C126:C135)</f>
        <v>2172120</v>
      </c>
      <c r="D136" s="184">
        <f>C136*24*365/62.3*7.4805/42</f>
        <v>54397784.32377895</v>
      </c>
      <c r="E136">
        <v>0.8</v>
      </c>
      <c r="F136">
        <v>153674171</v>
      </c>
      <c r="G136" s="183">
        <f>D136*E136/F136</f>
        <v>0.28318504779194914</v>
      </c>
      <c r="H136" s="181" t="s">
        <v>833</v>
      </c>
      <c r="I136" s="181"/>
    </row>
    <row r="137" spans="1:9" ht="15" x14ac:dyDescent="0.25">
      <c r="A137" t="s">
        <v>223</v>
      </c>
      <c r="B137" t="s">
        <v>834</v>
      </c>
      <c r="C137" s="137">
        <v>25000</v>
      </c>
      <c r="D137" s="182">
        <f>C137*24*365/62.3*7.4805/42</f>
        <v>626090.91951387306</v>
      </c>
      <c r="E137">
        <v>0.8</v>
      </c>
      <c r="F137">
        <v>526237</v>
      </c>
      <c r="G137" s="183">
        <f>D137*E137/F137</f>
        <v>0.9518006822232159</v>
      </c>
      <c r="H137" s="181" t="s">
        <v>223</v>
      </c>
      <c r="I137" s="181"/>
    </row>
    <row r="138" spans="1:9" ht="15" x14ac:dyDescent="0.25">
      <c r="A138" t="s">
        <v>142</v>
      </c>
      <c r="B138" t="s">
        <v>149</v>
      </c>
      <c r="C138" s="137">
        <v>290000</v>
      </c>
      <c r="D138" s="182">
        <f>C138*24*365/62.3*7.4805/42</f>
        <v>7262654.6663609259</v>
      </c>
      <c r="E138">
        <v>0.8</v>
      </c>
      <c r="F138">
        <v>8435597</v>
      </c>
      <c r="G138" s="183">
        <f>D138*E138/F138</f>
        <v>0.68876260128224964</v>
      </c>
      <c r="H138" s="181" t="s">
        <v>142</v>
      </c>
      <c r="I138" s="181"/>
    </row>
    <row r="139" spans="1:9" ht="15" x14ac:dyDescent="0.25">
      <c r="A139" t="s">
        <v>262</v>
      </c>
      <c r="B139" t="s">
        <v>827</v>
      </c>
      <c r="C139" s="153">
        <v>85000</v>
      </c>
      <c r="D139"/>
      <c r="E139"/>
      <c r="F139"/>
      <c r="G139" s="181"/>
      <c r="H139" s="181"/>
      <c r="I139" s="181"/>
    </row>
    <row r="140" spans="1:9" ht="15" x14ac:dyDescent="0.25">
      <c r="A140"/>
      <c r="B140" t="s">
        <v>827</v>
      </c>
      <c r="C140" s="153">
        <v>84500</v>
      </c>
      <c r="D140"/>
      <c r="E140"/>
      <c r="F140"/>
      <c r="G140" s="181"/>
      <c r="H140" s="181"/>
      <c r="I140" s="181"/>
    </row>
    <row r="141" spans="1:9" ht="15" x14ac:dyDescent="0.25">
      <c r="A141"/>
      <c r="B141" t="s">
        <v>827</v>
      </c>
      <c r="C141" s="153">
        <v>84500</v>
      </c>
      <c r="D141"/>
      <c r="E141"/>
      <c r="F141"/>
      <c r="G141" s="181"/>
      <c r="H141" s="181"/>
      <c r="I141" s="181"/>
    </row>
    <row r="142" spans="1:9" ht="15" x14ac:dyDescent="0.25">
      <c r="A142"/>
      <c r="B142" t="s">
        <v>262</v>
      </c>
      <c r="C142" s="153">
        <v>215000</v>
      </c>
      <c r="D142"/>
      <c r="E142"/>
      <c r="F142"/>
      <c r="G142" s="181"/>
      <c r="H142" s="181"/>
      <c r="I142" s="181"/>
    </row>
    <row r="143" spans="1:9" ht="15" x14ac:dyDescent="0.25">
      <c r="A143"/>
      <c r="B143" t="s">
        <v>826</v>
      </c>
      <c r="C143" s="153">
        <v>48000</v>
      </c>
      <c r="D143"/>
      <c r="E143"/>
      <c r="F143"/>
      <c r="G143" s="181"/>
      <c r="H143" s="181"/>
      <c r="I143" s="181"/>
    </row>
    <row r="144" spans="1:9" ht="15" x14ac:dyDescent="0.25">
      <c r="A144"/>
      <c r="B144"/>
      <c r="C144" s="137">
        <f>SUM(C139:C143)</f>
        <v>517000</v>
      </c>
      <c r="D144" s="182">
        <f>C144*24*365/62.3*7.4805/42</f>
        <v>12947560.215546895</v>
      </c>
      <c r="E144">
        <v>0.8</v>
      </c>
      <c r="F144">
        <v>31694391</v>
      </c>
      <c r="G144" s="183">
        <f>D144*E144/F144</f>
        <v>0.32681013408452986</v>
      </c>
      <c r="H144" s="181" t="s">
        <v>262</v>
      </c>
      <c r="I144" s="181"/>
    </row>
    <row r="145" spans="1:9" ht="15" x14ac:dyDescent="0.25">
      <c r="A145" t="s">
        <v>835</v>
      </c>
      <c r="B145"/>
      <c r="C145"/>
      <c r="D145">
        <f>SUM(D88:D144)</f>
        <v>213514083.31451505</v>
      </c>
      <c r="E145">
        <v>0.8</v>
      </c>
      <c r="F145">
        <v>489196501</v>
      </c>
      <c r="G145" s="183">
        <f>D145*E145/F145</f>
        <v>0.34916698361996673</v>
      </c>
      <c r="H145" s="181" t="s">
        <v>835</v>
      </c>
      <c r="I145" s="181"/>
    </row>
  </sheetData>
  <mergeCells count="1">
    <mergeCell ref="A5:D5"/>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3"/>
  <sheetViews>
    <sheetView showGridLines="0" workbookViewId="0">
      <selection activeCell="H34" sqref="H34"/>
    </sheetView>
  </sheetViews>
  <sheetFormatPr defaultColWidth="8.85546875" defaultRowHeight="12.75" x14ac:dyDescent="0.2"/>
  <cols>
    <col min="1" max="2" width="8.85546875" style="1"/>
    <col min="3" max="3" width="28" style="1" customWidth="1"/>
    <col min="4" max="4" width="4.42578125" style="1" bestFit="1" customWidth="1"/>
    <col min="5" max="5" width="12.5703125" style="1" customWidth="1"/>
    <col min="6" max="6" width="3" style="1" customWidth="1"/>
    <col min="7" max="7" width="8.85546875" style="1"/>
    <col min="8" max="8" width="146.28515625" style="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c r="H4" s="224" t="s">
        <v>480</v>
      </c>
    </row>
    <row r="5" spans="1:8" ht="12.75" customHeight="1" x14ac:dyDescent="0.2">
      <c r="A5" s="222" t="s">
        <v>46</v>
      </c>
      <c r="B5" s="222"/>
      <c r="C5" s="222"/>
      <c r="D5" s="222"/>
      <c r="E5" s="5" t="s">
        <v>45</v>
      </c>
      <c r="G5" s="79"/>
      <c r="H5" s="225"/>
    </row>
    <row r="6" spans="1:8" ht="12.75" customHeight="1" x14ac:dyDescent="0.2">
      <c r="A6" s="79"/>
      <c r="B6" s="79"/>
      <c r="C6" s="79"/>
      <c r="D6" s="79"/>
      <c r="G6" s="79"/>
      <c r="H6" s="225"/>
    </row>
    <row r="7" spans="1:8" ht="12.75" customHeight="1" x14ac:dyDescent="0.2">
      <c r="A7" s="31" t="s">
        <v>121</v>
      </c>
      <c r="B7" s="9"/>
      <c r="C7" s="9"/>
      <c r="D7" s="9"/>
      <c r="G7" s="2"/>
    </row>
    <row r="8" spans="1:8" ht="12.75" customHeight="1" x14ac:dyDescent="0.2">
      <c r="A8" s="60" t="s">
        <v>120</v>
      </c>
      <c r="B8" s="9"/>
      <c r="C8" s="9"/>
      <c r="D8" s="9"/>
      <c r="G8" s="2"/>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2"/>
    </row>
    <row r="17" spans="1:8" ht="12.75" customHeight="1" x14ac:dyDescent="0.2">
      <c r="A17" s="31" t="s">
        <v>112</v>
      </c>
      <c r="B17" s="9"/>
      <c r="C17" s="9"/>
      <c r="D17" s="9"/>
      <c r="E17" s="12"/>
      <c r="G17" s="9"/>
    </row>
    <row r="18" spans="1:8" ht="12.75" customHeight="1" x14ac:dyDescent="0.2">
      <c r="A18" s="9"/>
      <c r="B18" s="31" t="s">
        <v>111</v>
      </c>
      <c r="C18" s="9"/>
      <c r="D18" s="9"/>
      <c r="E18" s="12" t="s">
        <v>1</v>
      </c>
      <c r="G18" s="30" t="s">
        <v>283</v>
      </c>
    </row>
    <row r="19" spans="1:8" ht="12.75" customHeight="1" x14ac:dyDescent="0.2">
      <c r="A19" s="9"/>
      <c r="B19" s="31" t="s">
        <v>109</v>
      </c>
      <c r="C19" s="9"/>
      <c r="D19" s="9"/>
      <c r="E19" s="12" t="s">
        <v>1</v>
      </c>
      <c r="G19" s="30" t="s">
        <v>290</v>
      </c>
    </row>
    <row r="20" spans="1:8" ht="12.75" customHeight="1" x14ac:dyDescent="0.2">
      <c r="A20" s="9"/>
      <c r="B20" s="31" t="s">
        <v>108</v>
      </c>
      <c r="C20" s="9"/>
      <c r="D20" s="9"/>
      <c r="E20" s="12" t="s">
        <v>107</v>
      </c>
      <c r="G20" s="30">
        <v>3</v>
      </c>
      <c r="H20" s="1" t="s">
        <v>481</v>
      </c>
    </row>
    <row r="21" spans="1:8" ht="12.75" customHeight="1" x14ac:dyDescent="0.25">
      <c r="A21" s="9"/>
      <c r="B21" s="31" t="s">
        <v>106</v>
      </c>
      <c r="C21" s="9"/>
      <c r="D21" s="9"/>
      <c r="E21" s="12" t="s">
        <v>105</v>
      </c>
      <c r="G21" s="111">
        <v>6920</v>
      </c>
      <c r="H21" s="105" t="s">
        <v>578</v>
      </c>
    </row>
    <row r="22" spans="1:8" ht="12.75" customHeight="1" x14ac:dyDescent="0.2">
      <c r="A22" s="9"/>
      <c r="B22" s="31" t="s">
        <v>104</v>
      </c>
      <c r="C22" s="9"/>
      <c r="D22" s="9"/>
      <c r="E22" s="12" t="s">
        <v>103</v>
      </c>
      <c r="G22" s="111">
        <v>3000</v>
      </c>
      <c r="H22" s="223" t="s">
        <v>627</v>
      </c>
    </row>
    <row r="23" spans="1:8" ht="12.75" customHeight="1" x14ac:dyDescent="0.2">
      <c r="A23" s="9"/>
      <c r="B23" s="31" t="s">
        <v>102</v>
      </c>
      <c r="C23" s="9"/>
      <c r="D23" s="9"/>
      <c r="E23" s="12" t="s">
        <v>76</v>
      </c>
      <c r="G23" s="111">
        <v>2</v>
      </c>
      <c r="H23" s="223"/>
    </row>
    <row r="24" spans="1:8" ht="12.75" customHeight="1" x14ac:dyDescent="0.2">
      <c r="A24" s="9"/>
      <c r="B24" s="31" t="s">
        <v>607</v>
      </c>
      <c r="C24" s="9"/>
      <c r="D24" s="9"/>
      <c r="E24" s="12"/>
      <c r="G24" s="111">
        <v>1</v>
      </c>
      <c r="H24" s="117" t="s">
        <v>628</v>
      </c>
    </row>
    <row r="25" spans="1:8" ht="12.75" customHeight="1" x14ac:dyDescent="0.2">
      <c r="A25" s="9"/>
      <c r="B25" s="31" t="s">
        <v>608</v>
      </c>
      <c r="C25" s="9"/>
      <c r="D25" s="9"/>
      <c r="E25" s="12" t="s">
        <v>604</v>
      </c>
      <c r="G25" s="111">
        <v>2.7749999999999999</v>
      </c>
      <c r="H25" s="117" t="s">
        <v>439</v>
      </c>
    </row>
    <row r="26" spans="1:8" ht="12.75" customHeight="1" x14ac:dyDescent="0.2">
      <c r="A26" s="9"/>
      <c r="B26" s="31" t="s">
        <v>609</v>
      </c>
      <c r="C26" s="9"/>
      <c r="D26" s="9"/>
      <c r="E26" s="12" t="s">
        <v>605</v>
      </c>
      <c r="G26" s="111">
        <v>5</v>
      </c>
      <c r="H26" s="109" t="s">
        <v>484</v>
      </c>
    </row>
    <row r="27" spans="1:8" ht="12.75" customHeight="1" x14ac:dyDescent="0.2">
      <c r="A27" s="9"/>
      <c r="B27" s="31" t="s">
        <v>610</v>
      </c>
      <c r="C27" s="9"/>
      <c r="D27" s="9"/>
      <c r="E27" s="12" t="s">
        <v>101</v>
      </c>
      <c r="G27" s="11">
        <v>1487.8</v>
      </c>
      <c r="H27" s="1" t="s">
        <v>426</v>
      </c>
    </row>
    <row r="28" spans="1:8" ht="12.75" customHeight="1" x14ac:dyDescent="0.2">
      <c r="A28" s="9"/>
      <c r="B28" s="9"/>
      <c r="C28" s="9"/>
      <c r="D28" s="9"/>
      <c r="E28" s="12"/>
      <c r="G28" s="9"/>
    </row>
    <row r="29" spans="1:8" ht="12.75" customHeight="1" x14ac:dyDescent="0.2">
      <c r="A29" s="31" t="s">
        <v>100</v>
      </c>
      <c r="B29" s="9"/>
      <c r="C29" s="9"/>
      <c r="D29" s="9"/>
      <c r="E29" s="12"/>
      <c r="G29" s="9"/>
    </row>
    <row r="30" spans="1:8" ht="12.75" customHeight="1" x14ac:dyDescent="0.2">
      <c r="A30" s="9"/>
      <c r="B30" s="31" t="s">
        <v>99</v>
      </c>
      <c r="C30" s="9"/>
      <c r="D30" s="9"/>
      <c r="E30" s="12" t="s">
        <v>98</v>
      </c>
      <c r="G30" s="30">
        <v>33.200000000000003</v>
      </c>
      <c r="H30" s="1" t="s">
        <v>481</v>
      </c>
    </row>
    <row r="31" spans="1:8" ht="12.75" customHeight="1" x14ac:dyDescent="0.2">
      <c r="A31" s="9"/>
      <c r="B31" s="29" t="s">
        <v>97</v>
      </c>
      <c r="C31" s="9"/>
      <c r="D31" s="9"/>
      <c r="E31" s="12"/>
      <c r="G31" s="53"/>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9"/>
    </row>
    <row r="40" spans="1:8" ht="12.75" customHeight="1" x14ac:dyDescent="0.2">
      <c r="A40" s="31" t="s">
        <v>88</v>
      </c>
      <c r="B40" s="9"/>
      <c r="C40" s="9"/>
      <c r="D40" s="9"/>
      <c r="E40" s="12"/>
      <c r="G40" s="47"/>
    </row>
    <row r="41" spans="1:8" ht="12.75" customHeight="1" x14ac:dyDescent="0.2">
      <c r="A41" s="45" t="s">
        <v>87</v>
      </c>
      <c r="B41" s="9"/>
      <c r="C41" s="9"/>
      <c r="D41" s="9"/>
      <c r="E41" s="12"/>
      <c r="G41" s="44"/>
    </row>
    <row r="42" spans="1:8" ht="12.75" customHeight="1" x14ac:dyDescent="0.2">
      <c r="A42" s="9"/>
      <c r="B42" s="31" t="s">
        <v>86</v>
      </c>
      <c r="C42" s="9"/>
      <c r="D42" s="9"/>
      <c r="E42" s="12" t="s">
        <v>70</v>
      </c>
      <c r="G42" s="30">
        <v>1431</v>
      </c>
      <c r="H42" s="1" t="s">
        <v>453</v>
      </c>
    </row>
    <row r="43" spans="1:8" ht="12.75" customHeight="1" x14ac:dyDescent="0.2">
      <c r="A43" s="9"/>
      <c r="B43" s="31" t="s">
        <v>85</v>
      </c>
      <c r="C43" s="9"/>
      <c r="D43" s="9"/>
      <c r="E43" s="12" t="s">
        <v>83</v>
      </c>
      <c r="G43" s="30">
        <v>2.78</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1</v>
      </c>
      <c r="H48" s="1" t="s">
        <v>455</v>
      </c>
    </row>
    <row r="49" spans="1:8" ht="12.75" customHeight="1" x14ac:dyDescent="0.2">
      <c r="A49" s="9"/>
      <c r="B49" s="29" t="s">
        <v>77</v>
      </c>
      <c r="C49" s="9"/>
      <c r="D49" s="9"/>
      <c r="E49" s="12" t="s">
        <v>76</v>
      </c>
      <c r="G49" s="86">
        <v>0.77800000000000002</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 t="s">
        <v>807</v>
      </c>
    </row>
    <row r="52" spans="1:8" ht="12.75" customHeight="1" x14ac:dyDescent="0.2">
      <c r="A52" s="9"/>
      <c r="B52" s="9"/>
      <c r="C52" s="9"/>
      <c r="D52" s="9"/>
      <c r="E52" s="12"/>
      <c r="G52" s="9"/>
    </row>
    <row r="53" spans="1:8" ht="12.75" customHeight="1" x14ac:dyDescent="0.2">
      <c r="A53" s="31" t="s">
        <v>75</v>
      </c>
      <c r="B53" s="9"/>
      <c r="C53" s="9"/>
      <c r="D53" s="9"/>
      <c r="E53" s="12"/>
      <c r="G53" s="9"/>
    </row>
    <row r="54" spans="1:8" ht="12.75" customHeight="1" x14ac:dyDescent="0.2">
      <c r="A54" s="9"/>
      <c r="B54" s="31" t="s">
        <v>74</v>
      </c>
      <c r="C54" s="9"/>
      <c r="D54" s="9"/>
      <c r="E54" s="12" t="s">
        <v>1</v>
      </c>
      <c r="G54" s="30">
        <v>0</v>
      </c>
      <c r="H54" s="1" t="s">
        <v>416</v>
      </c>
    </row>
    <row r="55" spans="1:8" ht="12.75" customHeight="1" x14ac:dyDescent="0.2">
      <c r="A55" s="9"/>
      <c r="B55" s="31" t="s">
        <v>73</v>
      </c>
      <c r="C55" s="9"/>
      <c r="D55" s="9"/>
      <c r="E55" s="12" t="s">
        <v>1</v>
      </c>
      <c r="G55" s="30">
        <v>1</v>
      </c>
      <c r="H55" s="1" t="s">
        <v>417</v>
      </c>
    </row>
    <row r="56" spans="1:8" ht="12.75" customHeight="1" x14ac:dyDescent="0.2">
      <c r="A56" s="9"/>
      <c r="B56" s="29" t="s">
        <v>72</v>
      </c>
      <c r="C56" s="9"/>
      <c r="D56" s="9"/>
      <c r="E56" s="12" t="s">
        <v>70</v>
      </c>
      <c r="G56" s="11">
        <v>203.5</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7"/>
    </row>
    <row r="59" spans="1:8" ht="12.75" customHeight="1" x14ac:dyDescent="0.2">
      <c r="A59" s="9" t="s">
        <v>69</v>
      </c>
      <c r="B59" s="10"/>
      <c r="C59" s="9"/>
      <c r="D59" s="9"/>
      <c r="E59" s="12"/>
      <c r="F59" s="8"/>
      <c r="G59" s="25"/>
    </row>
    <row r="60" spans="1:8" ht="12.75" customHeight="1" x14ac:dyDescent="0.2">
      <c r="A60" s="9"/>
      <c r="B60" s="21" t="s">
        <v>68</v>
      </c>
      <c r="C60" s="9"/>
      <c r="D60" s="9"/>
      <c r="E60" s="12"/>
      <c r="F60" s="8"/>
      <c r="G60" s="23"/>
    </row>
    <row r="61" spans="1:8" ht="12.75" customHeight="1" x14ac:dyDescent="0.2">
      <c r="A61" s="9"/>
      <c r="B61" s="21"/>
      <c r="C61" s="21" t="s">
        <v>67</v>
      </c>
      <c r="D61" s="9"/>
      <c r="E61" s="12" t="s">
        <v>1</v>
      </c>
      <c r="F61" s="8"/>
      <c r="G61" s="18">
        <v>1</v>
      </c>
      <c r="H61" s="1" t="s">
        <v>435</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1</v>
      </c>
      <c r="H65" s="1" t="s">
        <v>434</v>
      </c>
    </row>
    <row r="66" spans="1:8" ht="12.75" customHeight="1" x14ac:dyDescent="0.2">
      <c r="A66" s="9"/>
      <c r="B66" s="21"/>
      <c r="C66" s="21" t="s">
        <v>62</v>
      </c>
      <c r="D66" s="9"/>
      <c r="E66" s="12" t="s">
        <v>1</v>
      </c>
      <c r="F66" s="8"/>
      <c r="G66" s="18">
        <v>0</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87"/>
    </row>
    <row r="69" spans="1:8" ht="12.75" customHeight="1" x14ac:dyDescent="0.2">
      <c r="A69" s="16" t="s">
        <v>60</v>
      </c>
      <c r="B69" s="19"/>
      <c r="C69" s="16"/>
      <c r="D69" s="16"/>
      <c r="E69" s="15"/>
      <c r="F69" s="8"/>
      <c r="G69" s="8"/>
    </row>
    <row r="70" spans="1:8" ht="12.75" customHeight="1" x14ac:dyDescent="0.2">
      <c r="A70" s="16"/>
      <c r="B70" s="17" t="s">
        <v>59</v>
      </c>
      <c r="C70" s="16"/>
      <c r="D70" s="16"/>
      <c r="E70" s="15"/>
      <c r="F70" s="8"/>
      <c r="G70" s="88"/>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0</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90"/>
    </row>
    <row r="76" spans="1:8" ht="12.75" customHeight="1" x14ac:dyDescent="0.2">
      <c r="A76" s="9"/>
      <c r="B76" s="10"/>
      <c r="C76" s="9" t="s">
        <v>53</v>
      </c>
      <c r="D76" s="9"/>
      <c r="E76" s="12" t="s">
        <v>49</v>
      </c>
      <c r="F76" s="8"/>
      <c r="G76" s="133">
        <v>10014</v>
      </c>
      <c r="H76" s="1" t="s">
        <v>663</v>
      </c>
    </row>
    <row r="77" spans="1:8" ht="12.75" customHeight="1" x14ac:dyDescent="0.2">
      <c r="A77" s="9"/>
      <c r="B77" s="10"/>
      <c r="C77" s="9" t="s">
        <v>52</v>
      </c>
      <c r="D77" s="9"/>
      <c r="E77" s="12" t="s">
        <v>49</v>
      </c>
      <c r="F77" s="8"/>
      <c r="G77" s="18">
        <v>0</v>
      </c>
    </row>
    <row r="78" spans="1:8" ht="12.75" customHeight="1" x14ac:dyDescent="0.2">
      <c r="A78" s="9"/>
      <c r="B78" s="10"/>
      <c r="C78" s="9" t="s">
        <v>51</v>
      </c>
      <c r="D78" s="9"/>
      <c r="E78" s="12" t="s">
        <v>49</v>
      </c>
      <c r="F78" s="8"/>
      <c r="G78" s="18">
        <v>0</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14"/>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8"/>
      <c r="H82" s="106" t="s">
        <v>428</v>
      </c>
    </row>
    <row r="83" spans="1:8" ht="12.75" customHeight="1" x14ac:dyDescent="0.2">
      <c r="H83" s="1" t="s">
        <v>795</v>
      </c>
    </row>
  </sheetData>
  <mergeCells count="3">
    <mergeCell ref="A5:D5"/>
    <mergeCell ref="H22:H23"/>
    <mergeCell ref="H4:H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84"/>
  <sheetViews>
    <sheetView showGridLines="0" workbookViewId="0">
      <selection activeCell="H51" sqref="H51"/>
    </sheetView>
  </sheetViews>
  <sheetFormatPr defaultColWidth="8.85546875" defaultRowHeight="12.75" x14ac:dyDescent="0.2"/>
  <cols>
    <col min="1" max="7" width="8.85546875" style="1"/>
    <col min="8" max="8" width="119.85546875" style="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c r="H4" s="224"/>
    </row>
    <row r="5" spans="1:8" ht="12.75" customHeight="1" x14ac:dyDescent="0.2">
      <c r="A5" s="222" t="s">
        <v>46</v>
      </c>
      <c r="B5" s="222"/>
      <c r="C5" s="222"/>
      <c r="D5" s="222"/>
      <c r="E5" s="5" t="s">
        <v>45</v>
      </c>
      <c r="G5" s="79"/>
      <c r="H5" s="225"/>
    </row>
    <row r="6" spans="1:8" ht="12.75" customHeight="1" x14ac:dyDescent="0.2">
      <c r="A6" s="79"/>
      <c r="B6" s="79"/>
      <c r="C6" s="79"/>
      <c r="D6" s="79"/>
      <c r="G6" s="79"/>
      <c r="H6" s="225"/>
    </row>
    <row r="7" spans="1:8" ht="12.75" customHeight="1" x14ac:dyDescent="0.2">
      <c r="A7" s="31" t="s">
        <v>121</v>
      </c>
      <c r="B7" s="9"/>
      <c r="C7" s="9"/>
      <c r="D7" s="9"/>
      <c r="G7" s="9"/>
    </row>
    <row r="8" spans="1:8" ht="12.75" customHeight="1" x14ac:dyDescent="0.2">
      <c r="A8" s="60" t="s">
        <v>120</v>
      </c>
      <c r="B8" s="9"/>
      <c r="C8" s="9"/>
      <c r="D8" s="9"/>
      <c r="G8" s="9"/>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2"/>
    </row>
    <row r="17" spans="1:8" ht="12.75" customHeight="1" x14ac:dyDescent="0.2">
      <c r="A17" s="31" t="s">
        <v>112</v>
      </c>
      <c r="B17" s="9"/>
      <c r="C17" s="9"/>
      <c r="D17" s="9"/>
      <c r="E17" s="12"/>
      <c r="G17" s="9"/>
    </row>
    <row r="18" spans="1:8" ht="12.75" customHeight="1" x14ac:dyDescent="0.2">
      <c r="A18" s="9"/>
      <c r="B18" s="31" t="s">
        <v>111</v>
      </c>
      <c r="C18" s="9"/>
      <c r="D18" s="9"/>
      <c r="E18" s="12" t="s">
        <v>1</v>
      </c>
      <c r="G18" s="30" t="s">
        <v>300</v>
      </c>
    </row>
    <row r="19" spans="1:8" ht="12.75" customHeight="1" x14ac:dyDescent="0.2">
      <c r="A19" s="9"/>
      <c r="B19" s="31" t="s">
        <v>109</v>
      </c>
      <c r="C19" s="9"/>
      <c r="D19" s="9"/>
      <c r="E19" s="12" t="s">
        <v>1</v>
      </c>
      <c r="G19" s="30" t="s">
        <v>304</v>
      </c>
    </row>
    <row r="20" spans="1:8" ht="12.75" customHeight="1" x14ac:dyDescent="0.2">
      <c r="A20" s="9"/>
      <c r="B20" s="31" t="s">
        <v>108</v>
      </c>
      <c r="C20" s="9"/>
      <c r="D20" s="9"/>
      <c r="E20" s="12" t="s">
        <v>107</v>
      </c>
      <c r="G20" s="111">
        <v>44</v>
      </c>
      <c r="H20" s="1" t="s">
        <v>579</v>
      </c>
    </row>
    <row r="21" spans="1:8" ht="12.75" customHeight="1" x14ac:dyDescent="0.25">
      <c r="A21" s="9"/>
      <c r="B21" s="31" t="s">
        <v>106</v>
      </c>
      <c r="C21" s="9"/>
      <c r="D21" s="9"/>
      <c r="E21" s="12" t="s">
        <v>105</v>
      </c>
      <c r="G21" s="111">
        <v>6790</v>
      </c>
      <c r="H21" s="107" t="s">
        <v>580</v>
      </c>
    </row>
    <row r="22" spans="1:8" ht="12.75" customHeight="1" x14ac:dyDescent="0.2">
      <c r="A22" s="9"/>
      <c r="B22" s="31" t="s">
        <v>104</v>
      </c>
      <c r="C22" s="9"/>
      <c r="D22" s="9"/>
      <c r="E22" s="12" t="s">
        <v>103</v>
      </c>
      <c r="G22" s="111">
        <v>1500</v>
      </c>
      <c r="H22" s="226" t="s">
        <v>575</v>
      </c>
    </row>
    <row r="23" spans="1:8" ht="12.75" customHeight="1" x14ac:dyDescent="0.2">
      <c r="A23" s="9"/>
      <c r="B23" s="31" t="s">
        <v>102</v>
      </c>
      <c r="C23" s="9"/>
      <c r="D23" s="9"/>
      <c r="E23" s="12" t="s">
        <v>76</v>
      </c>
      <c r="G23" s="111">
        <v>38</v>
      </c>
      <c r="H23" s="226"/>
    </row>
    <row r="24" spans="1:8" ht="12.75" customHeight="1" x14ac:dyDescent="0.2">
      <c r="A24" s="9"/>
      <c r="B24" s="31" t="s">
        <v>607</v>
      </c>
      <c r="C24" s="9"/>
      <c r="D24" s="9"/>
      <c r="E24" s="12"/>
      <c r="G24" s="111">
        <v>19</v>
      </c>
      <c r="H24" s="117" t="s">
        <v>628</v>
      </c>
    </row>
    <row r="25" spans="1:8" ht="12.75" customHeight="1" x14ac:dyDescent="0.2">
      <c r="A25" s="9"/>
      <c r="B25" s="31" t="s">
        <v>608</v>
      </c>
      <c r="C25" s="9"/>
      <c r="D25" s="9"/>
      <c r="E25" s="12" t="s">
        <v>604</v>
      </c>
      <c r="G25" s="111">
        <v>2.7749999999999999</v>
      </c>
      <c r="H25" s="117" t="s">
        <v>439</v>
      </c>
    </row>
    <row r="26" spans="1:8" ht="12.75" customHeight="1" x14ac:dyDescent="0.2">
      <c r="A26" s="9"/>
      <c r="B26" s="31" t="s">
        <v>609</v>
      </c>
      <c r="C26" s="9"/>
      <c r="D26" s="9"/>
      <c r="E26" s="12" t="s">
        <v>605</v>
      </c>
      <c r="G26" s="111">
        <v>3</v>
      </c>
      <c r="H26" s="117" t="s">
        <v>439</v>
      </c>
    </row>
    <row r="27" spans="1:8" ht="12.75" customHeight="1" x14ac:dyDescent="0.2">
      <c r="A27" s="9"/>
      <c r="B27" s="31" t="s">
        <v>610</v>
      </c>
      <c r="C27" s="9"/>
      <c r="D27" s="9"/>
      <c r="E27" s="12" t="s">
        <v>101</v>
      </c>
      <c r="G27" s="11">
        <v>1376</v>
      </c>
      <c r="H27" s="1" t="s">
        <v>426</v>
      </c>
    </row>
    <row r="28" spans="1:8" ht="12.75" customHeight="1" x14ac:dyDescent="0.2">
      <c r="A28" s="9"/>
      <c r="B28" s="9"/>
      <c r="C28" s="9"/>
      <c r="D28" s="9"/>
      <c r="E28" s="12"/>
      <c r="G28" s="9"/>
    </row>
    <row r="29" spans="1:8" ht="12.75" customHeight="1" x14ac:dyDescent="0.2">
      <c r="A29" s="31" t="s">
        <v>100</v>
      </c>
      <c r="B29" s="9"/>
      <c r="C29" s="9"/>
      <c r="D29" s="9"/>
      <c r="E29" s="12"/>
      <c r="G29" s="9"/>
    </row>
    <row r="30" spans="1:8" ht="12.75" customHeight="1" x14ac:dyDescent="0.2">
      <c r="A30" s="9"/>
      <c r="B30" s="31" t="s">
        <v>99</v>
      </c>
      <c r="C30" s="9"/>
      <c r="D30" s="9"/>
      <c r="E30" s="12" t="s">
        <v>98</v>
      </c>
      <c r="G30" s="30">
        <v>23.6</v>
      </c>
      <c r="H30" s="1" t="s">
        <v>482</v>
      </c>
    </row>
    <row r="31" spans="1:8" ht="12.75" customHeight="1" x14ac:dyDescent="0.2">
      <c r="A31" s="9"/>
      <c r="B31" s="29" t="s">
        <v>97</v>
      </c>
      <c r="C31" s="9"/>
      <c r="D31" s="9"/>
      <c r="E31" s="12"/>
      <c r="G31" s="53"/>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9"/>
    </row>
    <row r="40" spans="1:8" ht="12.75" customHeight="1" x14ac:dyDescent="0.2">
      <c r="A40" s="31" t="s">
        <v>88</v>
      </c>
      <c r="B40" s="9"/>
      <c r="C40" s="9"/>
      <c r="D40" s="9"/>
      <c r="E40" s="12"/>
      <c r="G40" s="47"/>
    </row>
    <row r="41" spans="1:8" ht="12.75" customHeight="1" x14ac:dyDescent="0.2">
      <c r="A41" s="45" t="s">
        <v>87</v>
      </c>
      <c r="B41" s="9"/>
      <c r="C41" s="9"/>
      <c r="D41" s="9"/>
      <c r="E41" s="12"/>
      <c r="G41" s="44"/>
    </row>
    <row r="42" spans="1:8" ht="12.75" customHeight="1" x14ac:dyDescent="0.2">
      <c r="A42" s="9"/>
      <c r="B42" s="31" t="s">
        <v>86</v>
      </c>
      <c r="C42" s="9"/>
      <c r="D42" s="9"/>
      <c r="E42" s="12" t="s">
        <v>70</v>
      </c>
      <c r="G42" s="30">
        <v>843</v>
      </c>
      <c r="H42" s="1" t="s">
        <v>453</v>
      </c>
    </row>
    <row r="43" spans="1:8" ht="12.75" customHeight="1" x14ac:dyDescent="0.2">
      <c r="A43" s="9"/>
      <c r="B43" s="31" t="s">
        <v>85</v>
      </c>
      <c r="C43" s="9"/>
      <c r="D43" s="9"/>
      <c r="E43" s="12" t="s">
        <v>83</v>
      </c>
      <c r="G43" s="111">
        <v>11.66</v>
      </c>
      <c r="H43" s="1" t="s">
        <v>657</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0</v>
      </c>
      <c r="H48" s="1" t="s">
        <v>439</v>
      </c>
    </row>
    <row r="49" spans="1:8" ht="12.75" customHeight="1" x14ac:dyDescent="0.2">
      <c r="A49" s="9"/>
      <c r="B49" s="29" t="s">
        <v>77</v>
      </c>
      <c r="C49" s="9"/>
      <c r="D49" s="9"/>
      <c r="E49" s="12" t="s">
        <v>76</v>
      </c>
      <c r="G49" s="39">
        <v>0.57999999999999996</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439</v>
      </c>
    </row>
    <row r="52" spans="1:8" ht="12.75" customHeight="1" x14ac:dyDescent="0.2">
      <c r="A52" s="9"/>
      <c r="B52" s="9"/>
      <c r="C52" s="9"/>
      <c r="D52" s="9"/>
      <c r="E52" s="12"/>
      <c r="G52" s="9"/>
    </row>
    <row r="53" spans="1:8" ht="12.75" customHeight="1" x14ac:dyDescent="0.2">
      <c r="A53" s="31" t="s">
        <v>75</v>
      </c>
      <c r="B53" s="9"/>
      <c r="C53" s="9"/>
      <c r="D53" s="9"/>
      <c r="E53" s="12"/>
      <c r="G53" s="9"/>
    </row>
    <row r="54" spans="1:8" ht="12.75" customHeight="1" x14ac:dyDescent="0.2">
      <c r="A54" s="9"/>
      <c r="B54" s="31" t="s">
        <v>74</v>
      </c>
      <c r="C54" s="9"/>
      <c r="D54" s="9"/>
      <c r="E54" s="12" t="s">
        <v>1</v>
      </c>
      <c r="G54" s="30">
        <v>0</v>
      </c>
      <c r="H54" s="1" t="s">
        <v>416</v>
      </c>
    </row>
    <row r="55" spans="1:8" ht="12.75" customHeight="1" x14ac:dyDescent="0.2">
      <c r="A55" s="9"/>
      <c r="B55" s="31" t="s">
        <v>73</v>
      </c>
      <c r="C55" s="9"/>
      <c r="D55" s="9"/>
      <c r="E55" s="12" t="s">
        <v>1</v>
      </c>
      <c r="G55" s="30">
        <v>1</v>
      </c>
      <c r="H55" s="1" t="s">
        <v>417</v>
      </c>
    </row>
    <row r="56" spans="1:8" ht="12.75" customHeight="1" x14ac:dyDescent="0.2">
      <c r="A56" s="9"/>
      <c r="B56" s="29" t="s">
        <v>72</v>
      </c>
      <c r="C56" s="9"/>
      <c r="D56" s="9"/>
      <c r="E56" s="12" t="s">
        <v>70</v>
      </c>
      <c r="G56" s="11">
        <v>49.9</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7"/>
    </row>
    <row r="59" spans="1:8" ht="12.75" customHeight="1" x14ac:dyDescent="0.2">
      <c r="A59" s="9" t="s">
        <v>69</v>
      </c>
      <c r="B59" s="10"/>
      <c r="C59" s="9"/>
      <c r="D59" s="9"/>
      <c r="E59" s="12"/>
      <c r="F59" s="8"/>
      <c r="G59" s="25"/>
    </row>
    <row r="60" spans="1:8" ht="12.75" customHeight="1" x14ac:dyDescent="0.2">
      <c r="A60" s="9"/>
      <c r="B60" s="21" t="s">
        <v>68</v>
      </c>
      <c r="C60" s="9"/>
      <c r="D60" s="9"/>
      <c r="E60" s="12"/>
      <c r="F60" s="8"/>
      <c r="G60" s="23"/>
    </row>
    <row r="61" spans="1:8" ht="12.75" customHeight="1" x14ac:dyDescent="0.2">
      <c r="A61" s="9"/>
      <c r="B61" s="21"/>
      <c r="C61" s="21" t="s">
        <v>67</v>
      </c>
      <c r="D61" s="9"/>
      <c r="E61" s="12" t="s">
        <v>1</v>
      </c>
      <c r="F61" s="8"/>
      <c r="G61" s="18">
        <v>0</v>
      </c>
    </row>
    <row r="62" spans="1:8" ht="12.75" customHeight="1" x14ac:dyDescent="0.2">
      <c r="A62" s="9"/>
      <c r="B62" s="21"/>
      <c r="C62" s="21" t="s">
        <v>66</v>
      </c>
      <c r="D62" s="9"/>
      <c r="E62" s="12" t="s">
        <v>1</v>
      </c>
      <c r="F62" s="8"/>
      <c r="G62" s="18">
        <v>1</v>
      </c>
      <c r="H62" s="1" t="s">
        <v>444</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0</v>
      </c>
    </row>
    <row r="66" spans="1:8" ht="12.75" customHeight="1" x14ac:dyDescent="0.2">
      <c r="A66" s="9"/>
      <c r="B66" s="21"/>
      <c r="C66" s="21" t="s">
        <v>62</v>
      </c>
      <c r="D66" s="9"/>
      <c r="E66" s="12" t="s">
        <v>1</v>
      </c>
      <c r="F66" s="8"/>
      <c r="G66" s="18">
        <v>1</v>
      </c>
      <c r="H66" s="1" t="s">
        <v>444</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87"/>
    </row>
    <row r="69" spans="1:8" ht="12.75" customHeight="1" x14ac:dyDescent="0.2">
      <c r="A69" s="16" t="s">
        <v>60</v>
      </c>
      <c r="B69" s="19"/>
      <c r="C69" s="16"/>
      <c r="D69" s="16"/>
      <c r="E69" s="15"/>
      <c r="F69" s="8"/>
      <c r="G69" s="8"/>
    </row>
    <row r="70" spans="1:8" ht="12.75" customHeight="1" x14ac:dyDescent="0.2">
      <c r="A70" s="16"/>
      <c r="B70" s="17" t="s">
        <v>59</v>
      </c>
      <c r="C70" s="16"/>
      <c r="D70" s="16"/>
      <c r="E70" s="15"/>
      <c r="F70" s="8"/>
      <c r="G70" s="88"/>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1</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90"/>
    </row>
    <row r="76" spans="1:8" ht="12.75" customHeight="1" x14ac:dyDescent="0.2">
      <c r="A76" s="9"/>
      <c r="B76" s="10"/>
      <c r="C76" s="9" t="s">
        <v>53</v>
      </c>
      <c r="D76" s="9"/>
      <c r="E76" s="12" t="s">
        <v>49</v>
      </c>
      <c r="F76" s="8"/>
      <c r="G76" s="133">
        <v>10311</v>
      </c>
      <c r="H76" s="1" t="s">
        <v>664</v>
      </c>
    </row>
    <row r="77" spans="1:8" ht="12.75" customHeight="1" x14ac:dyDescent="0.2">
      <c r="A77" s="9"/>
      <c r="B77" s="10"/>
      <c r="C77" s="9" t="s">
        <v>52</v>
      </c>
      <c r="D77" s="9"/>
      <c r="E77" s="12" t="s">
        <v>49</v>
      </c>
      <c r="F77" s="8"/>
      <c r="G77" s="42">
        <v>0</v>
      </c>
    </row>
    <row r="78" spans="1:8" ht="12.75" customHeight="1" x14ac:dyDescent="0.2">
      <c r="A78" s="9"/>
      <c r="B78" s="10"/>
      <c r="C78" s="9" t="s">
        <v>51</v>
      </c>
      <c r="D78" s="9"/>
      <c r="E78" s="12" t="s">
        <v>49</v>
      </c>
      <c r="F78" s="8"/>
      <c r="G78" s="30">
        <v>100</v>
      </c>
      <c r="H78" s="1" t="s">
        <v>456</v>
      </c>
    </row>
    <row r="79" spans="1:8" ht="12.75" customHeight="1" x14ac:dyDescent="0.2">
      <c r="A79" s="9"/>
      <c r="B79" s="10"/>
      <c r="C79" s="9" t="s">
        <v>50</v>
      </c>
      <c r="D79" s="9"/>
      <c r="E79" s="12" t="s">
        <v>49</v>
      </c>
      <c r="F79" s="8"/>
      <c r="G79" s="30">
        <v>0</v>
      </c>
    </row>
    <row r="80" spans="1:8" ht="12.75" customHeight="1" x14ac:dyDescent="0.2">
      <c r="A80" s="16"/>
      <c r="B80" s="17"/>
      <c r="C80" s="16"/>
      <c r="D80" s="16"/>
      <c r="E80" s="15"/>
      <c r="F80" s="8"/>
      <c r="G80" s="14"/>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8"/>
      <c r="H82" s="106" t="s">
        <v>428</v>
      </c>
    </row>
    <row r="83" spans="1:8" x14ac:dyDescent="0.2">
      <c r="H83" s="1" t="s">
        <v>656</v>
      </c>
    </row>
    <row r="84" spans="1:8" x14ac:dyDescent="0.2">
      <c r="H84" s="1" t="s">
        <v>795</v>
      </c>
    </row>
  </sheetData>
  <mergeCells count="3">
    <mergeCell ref="A5:D5"/>
    <mergeCell ref="H4:H6"/>
    <mergeCell ref="H22:H2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H84"/>
  <sheetViews>
    <sheetView showGridLines="0" workbookViewId="0"/>
  </sheetViews>
  <sheetFormatPr defaultColWidth="8.85546875" defaultRowHeight="12.75" x14ac:dyDescent="0.2"/>
  <cols>
    <col min="1" max="7" width="8.85546875" style="1"/>
    <col min="8" max="8" width="136.7109375" style="1" bestFit="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c r="H4" s="224"/>
    </row>
    <row r="5" spans="1:8" ht="12.75" customHeight="1" x14ac:dyDescent="0.2">
      <c r="A5" s="222" t="s">
        <v>46</v>
      </c>
      <c r="B5" s="222"/>
      <c r="C5" s="222"/>
      <c r="D5" s="222"/>
      <c r="E5" s="5" t="s">
        <v>45</v>
      </c>
      <c r="G5" s="79"/>
      <c r="H5" s="225"/>
    </row>
    <row r="6" spans="1:8" ht="12.75" customHeight="1" x14ac:dyDescent="0.2">
      <c r="A6" s="79"/>
      <c r="B6" s="79"/>
      <c r="C6" s="79"/>
      <c r="D6" s="79"/>
      <c r="G6" s="79"/>
      <c r="H6" s="225"/>
    </row>
    <row r="7" spans="1:8" ht="12.75" customHeight="1" x14ac:dyDescent="0.2">
      <c r="A7" s="31" t="s">
        <v>121</v>
      </c>
      <c r="B7" s="9"/>
      <c r="C7" s="9"/>
      <c r="D7" s="9"/>
      <c r="G7" s="2"/>
    </row>
    <row r="8" spans="1:8" ht="12.75" customHeight="1" x14ac:dyDescent="0.2">
      <c r="A8" s="60" t="s">
        <v>120</v>
      </c>
      <c r="B8" s="9"/>
      <c r="C8" s="9"/>
      <c r="D8" s="9"/>
      <c r="G8" s="2"/>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2"/>
    </row>
    <row r="17" spans="1:8" ht="12.75" customHeight="1" x14ac:dyDescent="0.2">
      <c r="A17" s="31" t="s">
        <v>112</v>
      </c>
      <c r="B17" s="9"/>
      <c r="C17" s="9"/>
      <c r="D17" s="9"/>
      <c r="E17" s="12"/>
      <c r="G17" s="9"/>
    </row>
    <row r="18" spans="1:8" ht="12.75" customHeight="1" x14ac:dyDescent="0.2">
      <c r="A18" s="9"/>
      <c r="B18" s="31" t="s">
        <v>111</v>
      </c>
      <c r="C18" s="9"/>
      <c r="D18" s="9"/>
      <c r="E18" s="12" t="s">
        <v>1</v>
      </c>
      <c r="G18" s="30" t="s">
        <v>300</v>
      </c>
    </row>
    <row r="19" spans="1:8" ht="12.75" customHeight="1" x14ac:dyDescent="0.2">
      <c r="A19" s="9"/>
      <c r="B19" s="31" t="s">
        <v>109</v>
      </c>
      <c r="C19" s="9"/>
      <c r="D19" s="9"/>
      <c r="E19" s="12" t="s">
        <v>1</v>
      </c>
      <c r="G19" s="30" t="s">
        <v>305</v>
      </c>
    </row>
    <row r="20" spans="1:8" ht="12.75" customHeight="1" x14ac:dyDescent="0.2">
      <c r="A20" s="9"/>
      <c r="B20" s="31" t="s">
        <v>108</v>
      </c>
      <c r="C20" s="9"/>
      <c r="D20" s="9"/>
      <c r="E20" s="12" t="s">
        <v>107</v>
      </c>
      <c r="G20" s="111">
        <v>44</v>
      </c>
      <c r="H20" s="1" t="s">
        <v>579</v>
      </c>
    </row>
    <row r="21" spans="1:8" ht="12.75" customHeight="1" x14ac:dyDescent="0.25">
      <c r="A21" s="9"/>
      <c r="B21" s="31" t="s">
        <v>106</v>
      </c>
      <c r="C21" s="9"/>
      <c r="D21" s="9"/>
      <c r="E21" s="12" t="s">
        <v>105</v>
      </c>
      <c r="G21" s="111">
        <v>6790</v>
      </c>
      <c r="H21" s="107" t="s">
        <v>580</v>
      </c>
    </row>
    <row r="22" spans="1:8" ht="12.75" customHeight="1" x14ac:dyDescent="0.2">
      <c r="A22" s="9"/>
      <c r="B22" s="31" t="s">
        <v>104</v>
      </c>
      <c r="C22" s="9"/>
      <c r="D22" s="9"/>
      <c r="E22" s="12" t="s">
        <v>103</v>
      </c>
      <c r="G22" s="111">
        <v>1500</v>
      </c>
      <c r="H22" s="226" t="s">
        <v>575</v>
      </c>
    </row>
    <row r="23" spans="1:8" ht="12.75" customHeight="1" x14ac:dyDescent="0.2">
      <c r="A23" s="9"/>
      <c r="B23" s="31" t="s">
        <v>102</v>
      </c>
      <c r="C23" s="9"/>
      <c r="D23" s="9"/>
      <c r="E23" s="12" t="s">
        <v>76</v>
      </c>
      <c r="G23" s="111">
        <v>38</v>
      </c>
      <c r="H23" s="226"/>
    </row>
    <row r="24" spans="1:8" ht="12.75" customHeight="1" x14ac:dyDescent="0.2">
      <c r="A24" s="9"/>
      <c r="B24" s="31" t="s">
        <v>607</v>
      </c>
      <c r="C24" s="9"/>
      <c r="D24" s="9"/>
      <c r="E24" s="12"/>
      <c r="G24" s="111">
        <v>19</v>
      </c>
      <c r="H24" s="117" t="s">
        <v>628</v>
      </c>
    </row>
    <row r="25" spans="1:8" ht="12.75" customHeight="1" x14ac:dyDescent="0.2">
      <c r="A25" s="9"/>
      <c r="B25" s="31" t="s">
        <v>608</v>
      </c>
      <c r="C25" s="9"/>
      <c r="D25" s="9"/>
      <c r="E25" s="12" t="s">
        <v>604</v>
      </c>
      <c r="G25" s="111">
        <v>2.7749999999999999</v>
      </c>
      <c r="H25" s="117" t="s">
        <v>439</v>
      </c>
    </row>
    <row r="26" spans="1:8" ht="12.75" customHeight="1" x14ac:dyDescent="0.2">
      <c r="A26" s="9"/>
      <c r="B26" s="31" t="s">
        <v>609</v>
      </c>
      <c r="C26" s="9"/>
      <c r="D26" s="9"/>
      <c r="E26" s="12" t="s">
        <v>605</v>
      </c>
      <c r="G26" s="111">
        <v>3</v>
      </c>
      <c r="H26" s="117" t="s">
        <v>439</v>
      </c>
    </row>
    <row r="27" spans="1:8" ht="12.75" customHeight="1" x14ac:dyDescent="0.2">
      <c r="A27" s="9"/>
      <c r="B27" s="31" t="s">
        <v>610</v>
      </c>
      <c r="C27" s="9"/>
      <c r="D27" s="9"/>
      <c r="E27" s="12" t="s">
        <v>101</v>
      </c>
      <c r="G27" s="11">
        <v>1459.9</v>
      </c>
      <c r="H27" s="1" t="s">
        <v>426</v>
      </c>
    </row>
    <row r="28" spans="1:8" ht="12.75" customHeight="1" x14ac:dyDescent="0.2">
      <c r="A28" s="9"/>
      <c r="B28" s="9"/>
      <c r="C28" s="9"/>
      <c r="D28" s="9"/>
      <c r="E28" s="12"/>
      <c r="G28" s="9"/>
    </row>
    <row r="29" spans="1:8" ht="12.75" customHeight="1" x14ac:dyDescent="0.2">
      <c r="A29" s="31" t="s">
        <v>100</v>
      </c>
      <c r="B29" s="9"/>
      <c r="C29" s="9"/>
      <c r="D29" s="9"/>
      <c r="E29" s="12"/>
      <c r="G29" s="9"/>
    </row>
    <row r="30" spans="1:8" ht="12.75" customHeight="1" x14ac:dyDescent="0.2">
      <c r="A30" s="9"/>
      <c r="B30" s="31" t="s">
        <v>99</v>
      </c>
      <c r="C30" s="9"/>
      <c r="D30" s="9"/>
      <c r="E30" s="12" t="s">
        <v>98</v>
      </c>
      <c r="G30" s="30">
        <v>24</v>
      </c>
      <c r="H30" s="1" t="s">
        <v>483</v>
      </c>
    </row>
    <row r="31" spans="1:8" ht="12.75" customHeight="1" x14ac:dyDescent="0.2">
      <c r="A31" s="9"/>
      <c r="B31" s="29" t="s">
        <v>97</v>
      </c>
      <c r="C31" s="9"/>
      <c r="D31" s="9"/>
      <c r="E31" s="12"/>
      <c r="G31" s="53"/>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9"/>
    </row>
    <row r="40" spans="1:8" ht="12.75" customHeight="1" x14ac:dyDescent="0.2">
      <c r="A40" s="31" t="s">
        <v>88</v>
      </c>
      <c r="B40" s="9"/>
      <c r="C40" s="9"/>
      <c r="D40" s="9"/>
      <c r="E40" s="12"/>
      <c r="G40" s="47"/>
    </row>
    <row r="41" spans="1:8" ht="12.75" customHeight="1" x14ac:dyDescent="0.2">
      <c r="A41" s="45" t="s">
        <v>87</v>
      </c>
      <c r="B41" s="9"/>
      <c r="C41" s="9"/>
      <c r="D41" s="9"/>
      <c r="E41" s="12"/>
      <c r="G41" s="44"/>
    </row>
    <row r="42" spans="1:8" ht="12.75" customHeight="1" x14ac:dyDescent="0.2">
      <c r="A42" s="9"/>
      <c r="B42" s="31" t="s">
        <v>86</v>
      </c>
      <c r="C42" s="9"/>
      <c r="D42" s="9"/>
      <c r="E42" s="12" t="s">
        <v>70</v>
      </c>
      <c r="G42" s="30">
        <v>843</v>
      </c>
      <c r="H42" s="1" t="s">
        <v>453</v>
      </c>
    </row>
    <row r="43" spans="1:8" ht="12.75" customHeight="1" x14ac:dyDescent="0.2">
      <c r="A43" s="9"/>
      <c r="B43" s="31" t="s">
        <v>85</v>
      </c>
      <c r="C43" s="9"/>
      <c r="D43" s="9"/>
      <c r="E43" s="12" t="s">
        <v>83</v>
      </c>
      <c r="G43" s="30">
        <v>11.66</v>
      </c>
      <c r="H43" s="1" t="s">
        <v>657</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0</v>
      </c>
      <c r="H48" s="1" t="s">
        <v>439</v>
      </c>
    </row>
    <row r="49" spans="1:8" ht="12.75" customHeight="1" x14ac:dyDescent="0.2">
      <c r="A49" s="9"/>
      <c r="B49" s="29" t="s">
        <v>77</v>
      </c>
      <c r="C49" s="9"/>
      <c r="D49" s="9"/>
      <c r="E49" s="12" t="s">
        <v>76</v>
      </c>
      <c r="G49" s="39">
        <v>0.58799999999999997</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439</v>
      </c>
    </row>
    <row r="52" spans="1:8" ht="12.75" customHeight="1" x14ac:dyDescent="0.2">
      <c r="A52" s="9"/>
      <c r="B52" s="9"/>
      <c r="C52" s="9"/>
      <c r="D52" s="9"/>
      <c r="E52" s="12"/>
      <c r="G52" s="9"/>
    </row>
    <row r="53" spans="1:8" ht="12.75" customHeight="1" x14ac:dyDescent="0.2">
      <c r="A53" s="31" t="s">
        <v>75</v>
      </c>
      <c r="B53" s="9"/>
      <c r="C53" s="9"/>
      <c r="D53" s="9"/>
      <c r="E53" s="12"/>
      <c r="G53" s="9"/>
    </row>
    <row r="54" spans="1:8" ht="12.75" customHeight="1" x14ac:dyDescent="0.2">
      <c r="A54" s="9"/>
      <c r="B54" s="31" t="s">
        <v>74</v>
      </c>
      <c r="C54" s="9"/>
      <c r="D54" s="9"/>
      <c r="E54" s="12" t="s">
        <v>1</v>
      </c>
      <c r="G54" s="30">
        <v>0</v>
      </c>
      <c r="H54" s="1" t="s">
        <v>416</v>
      </c>
    </row>
    <row r="55" spans="1:8" ht="12.75" customHeight="1" x14ac:dyDescent="0.2">
      <c r="A55" s="9"/>
      <c r="B55" s="31" t="s">
        <v>73</v>
      </c>
      <c r="C55" s="9"/>
      <c r="D55" s="9"/>
      <c r="E55" s="12" t="s">
        <v>1</v>
      </c>
      <c r="G55" s="30">
        <v>1</v>
      </c>
      <c r="H55" s="1" t="s">
        <v>417</v>
      </c>
    </row>
    <row r="56" spans="1:8" ht="12.75" customHeight="1" x14ac:dyDescent="0.2">
      <c r="A56" s="9"/>
      <c r="B56" s="29" t="s">
        <v>72</v>
      </c>
      <c r="C56" s="9"/>
      <c r="D56" s="9"/>
      <c r="E56" s="12" t="s">
        <v>70</v>
      </c>
      <c r="G56" s="11">
        <v>49.9</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7"/>
    </row>
    <row r="59" spans="1:8" ht="12.75" customHeight="1" x14ac:dyDescent="0.2">
      <c r="A59" s="9" t="s">
        <v>69</v>
      </c>
      <c r="B59" s="10"/>
      <c r="C59" s="9"/>
      <c r="D59" s="9"/>
      <c r="E59" s="12"/>
      <c r="F59" s="8"/>
      <c r="G59" s="25"/>
    </row>
    <row r="60" spans="1:8" ht="12.75" customHeight="1" x14ac:dyDescent="0.2">
      <c r="A60" s="9"/>
      <c r="B60" s="21" t="s">
        <v>68</v>
      </c>
      <c r="C60" s="9"/>
      <c r="D60" s="9"/>
      <c r="E60" s="12"/>
      <c r="F60" s="8"/>
      <c r="G60" s="23"/>
    </row>
    <row r="61" spans="1:8" ht="12.75" customHeight="1" x14ac:dyDescent="0.2">
      <c r="A61" s="9"/>
      <c r="B61" s="21"/>
      <c r="C61" s="21" t="s">
        <v>67</v>
      </c>
      <c r="D61" s="9"/>
      <c r="E61" s="12" t="s">
        <v>1</v>
      </c>
      <c r="F61" s="8"/>
      <c r="G61" s="18">
        <v>0</v>
      </c>
    </row>
    <row r="62" spans="1:8" ht="12.75" customHeight="1" x14ac:dyDescent="0.2">
      <c r="A62" s="9"/>
      <c r="B62" s="21"/>
      <c r="C62" s="21" t="s">
        <v>66</v>
      </c>
      <c r="D62" s="9"/>
      <c r="E62" s="12" t="s">
        <v>1</v>
      </c>
      <c r="F62" s="8"/>
      <c r="G62" s="18">
        <v>1</v>
      </c>
      <c r="H62" s="1" t="s">
        <v>444</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0</v>
      </c>
    </row>
    <row r="66" spans="1:8" ht="12.75" customHeight="1" x14ac:dyDescent="0.2">
      <c r="A66" s="9"/>
      <c r="B66" s="21"/>
      <c r="C66" s="21" t="s">
        <v>62</v>
      </c>
      <c r="D66" s="9"/>
      <c r="E66" s="12" t="s">
        <v>1</v>
      </c>
      <c r="F66" s="8"/>
      <c r="G66" s="18">
        <v>1</v>
      </c>
      <c r="H66" s="1" t="s">
        <v>444</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87"/>
    </row>
    <row r="69" spans="1:8" ht="12.75" customHeight="1" x14ac:dyDescent="0.2">
      <c r="A69" s="16" t="s">
        <v>60</v>
      </c>
      <c r="B69" s="19"/>
      <c r="C69" s="16"/>
      <c r="D69" s="16"/>
      <c r="E69" s="15"/>
      <c r="F69" s="8"/>
      <c r="G69" s="8"/>
    </row>
    <row r="70" spans="1:8" ht="12.75" customHeight="1" x14ac:dyDescent="0.2">
      <c r="A70" s="16"/>
      <c r="B70" s="17" t="s">
        <v>59</v>
      </c>
      <c r="C70" s="16"/>
      <c r="D70" s="16"/>
      <c r="E70" s="15"/>
      <c r="F70" s="8"/>
      <c r="G70" s="88"/>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1</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90"/>
    </row>
    <row r="76" spans="1:8" ht="12.75" customHeight="1" x14ac:dyDescent="0.2">
      <c r="A76" s="9"/>
      <c r="B76" s="10"/>
      <c r="C76" s="9" t="s">
        <v>53</v>
      </c>
      <c r="D76" s="9"/>
      <c r="E76" s="12" t="s">
        <v>49</v>
      </c>
      <c r="F76" s="8"/>
      <c r="G76" s="133">
        <v>10311</v>
      </c>
      <c r="H76" s="1" t="s">
        <v>664</v>
      </c>
    </row>
    <row r="77" spans="1:8" ht="12.75" customHeight="1" x14ac:dyDescent="0.2">
      <c r="A77" s="9"/>
      <c r="B77" s="10"/>
      <c r="C77" s="9" t="s">
        <v>52</v>
      </c>
      <c r="D77" s="9"/>
      <c r="E77" s="12" t="s">
        <v>49</v>
      </c>
      <c r="F77" s="8"/>
      <c r="G77" s="42">
        <v>0</v>
      </c>
    </row>
    <row r="78" spans="1:8" ht="12.75" customHeight="1" x14ac:dyDescent="0.2">
      <c r="A78" s="9"/>
      <c r="B78" s="10"/>
      <c r="C78" s="9" t="s">
        <v>51</v>
      </c>
      <c r="D78" s="9"/>
      <c r="E78" s="12" t="s">
        <v>49</v>
      </c>
      <c r="F78" s="8"/>
      <c r="G78" s="30">
        <v>100</v>
      </c>
      <c r="H78" s="1" t="s">
        <v>456</v>
      </c>
    </row>
    <row r="79" spans="1:8" ht="12.75" customHeight="1" x14ac:dyDescent="0.2">
      <c r="A79" s="9"/>
      <c r="B79" s="10"/>
      <c r="C79" s="9" t="s">
        <v>50</v>
      </c>
      <c r="D79" s="9"/>
      <c r="E79" s="12" t="s">
        <v>49</v>
      </c>
      <c r="F79" s="8"/>
      <c r="G79" s="30">
        <v>0</v>
      </c>
    </row>
    <row r="80" spans="1:8" ht="12.75" customHeight="1" x14ac:dyDescent="0.2">
      <c r="A80" s="16"/>
      <c r="B80" s="17"/>
      <c r="C80" s="16"/>
      <c r="D80" s="16"/>
      <c r="E80" s="15"/>
      <c r="F80" s="8"/>
      <c r="G80" s="14"/>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8"/>
      <c r="H82" s="106" t="s">
        <v>428</v>
      </c>
    </row>
    <row r="83" spans="1:8" x14ac:dyDescent="0.2">
      <c r="H83" s="1" t="s">
        <v>656</v>
      </c>
    </row>
    <row r="84" spans="1:8" x14ac:dyDescent="0.2">
      <c r="H84" s="1" t="s">
        <v>808</v>
      </c>
    </row>
  </sheetData>
  <mergeCells count="3">
    <mergeCell ref="A5:D5"/>
    <mergeCell ref="H22:H23"/>
    <mergeCell ref="H4:H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H84"/>
  <sheetViews>
    <sheetView showGridLines="0" workbookViewId="0">
      <selection activeCell="H51" sqref="H51"/>
    </sheetView>
  </sheetViews>
  <sheetFormatPr defaultColWidth="8.85546875" defaultRowHeight="12.75" x14ac:dyDescent="0.2"/>
  <cols>
    <col min="1" max="7" width="8.85546875" style="1"/>
    <col min="8" max="8" width="136.7109375" style="1" bestFit="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c r="H4" s="224" t="s">
        <v>485</v>
      </c>
    </row>
    <row r="5" spans="1:8" ht="12.75" customHeight="1" x14ac:dyDescent="0.2">
      <c r="A5" s="222" t="s">
        <v>46</v>
      </c>
      <c r="B5" s="222"/>
      <c r="C5" s="222"/>
      <c r="D5" s="222"/>
      <c r="E5" s="5" t="s">
        <v>45</v>
      </c>
      <c r="G5" s="79"/>
      <c r="H5" s="225"/>
    </row>
    <row r="6" spans="1:8" ht="12.75" customHeight="1" x14ac:dyDescent="0.2">
      <c r="A6" s="79"/>
      <c r="B6" s="79"/>
      <c r="C6" s="79"/>
      <c r="D6" s="79"/>
      <c r="G6" s="79"/>
      <c r="H6" s="225"/>
    </row>
    <row r="7" spans="1:8" ht="12.75" customHeight="1" x14ac:dyDescent="0.2">
      <c r="A7" s="31" t="s">
        <v>121</v>
      </c>
      <c r="B7" s="9"/>
      <c r="C7" s="9"/>
      <c r="D7" s="9"/>
      <c r="G7" s="2"/>
    </row>
    <row r="8" spans="1:8" ht="12.75" customHeight="1" x14ac:dyDescent="0.2">
      <c r="A8" s="60" t="s">
        <v>120</v>
      </c>
      <c r="B8" s="9"/>
      <c r="C8" s="9"/>
      <c r="D8" s="9"/>
      <c r="G8" s="2"/>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73"/>
    </row>
    <row r="17" spans="1:8" ht="12.75" customHeight="1" x14ac:dyDescent="0.2">
      <c r="A17" s="31" t="s">
        <v>112</v>
      </c>
      <c r="B17" s="9"/>
      <c r="C17" s="9"/>
      <c r="D17" s="9"/>
      <c r="E17" s="12"/>
      <c r="G17" s="74"/>
    </row>
    <row r="18" spans="1:8" ht="12.75" customHeight="1" x14ac:dyDescent="0.2">
      <c r="A18" s="9"/>
      <c r="B18" s="31" t="s">
        <v>111</v>
      </c>
      <c r="C18" s="9"/>
      <c r="D18" s="9"/>
      <c r="E18" s="12" t="s">
        <v>1</v>
      </c>
      <c r="G18" s="54" t="s">
        <v>300</v>
      </c>
    </row>
    <row r="19" spans="1:8" ht="12.75" customHeight="1" x14ac:dyDescent="0.2">
      <c r="A19" s="9"/>
      <c r="B19" s="31" t="s">
        <v>109</v>
      </c>
      <c r="C19" s="9"/>
      <c r="D19" s="9"/>
      <c r="E19" s="12" t="s">
        <v>1</v>
      </c>
      <c r="G19" s="54" t="s">
        <v>306</v>
      </c>
    </row>
    <row r="20" spans="1:8" ht="12.75" customHeight="1" x14ac:dyDescent="0.25">
      <c r="A20" s="9"/>
      <c r="B20" s="31" t="s">
        <v>108</v>
      </c>
      <c r="C20" s="9"/>
      <c r="D20" s="9"/>
      <c r="E20" s="12" t="s">
        <v>107</v>
      </c>
      <c r="G20" s="54">
        <v>21</v>
      </c>
      <c r="H20" s="107" t="s">
        <v>488</v>
      </c>
    </row>
    <row r="21" spans="1:8" ht="12.75" customHeight="1" x14ac:dyDescent="0.25">
      <c r="A21" s="9"/>
      <c r="B21" s="31" t="s">
        <v>106</v>
      </c>
      <c r="C21" s="9"/>
      <c r="D21" s="9"/>
      <c r="E21" s="12" t="s">
        <v>105</v>
      </c>
      <c r="G21" s="54">
        <v>5410</v>
      </c>
      <c r="H21" s="107" t="s">
        <v>486</v>
      </c>
    </row>
    <row r="22" spans="1:8" ht="12.75" customHeight="1" x14ac:dyDescent="0.2">
      <c r="A22" s="9"/>
      <c r="B22" s="31" t="s">
        <v>104</v>
      </c>
      <c r="C22" s="9"/>
      <c r="D22" s="9"/>
      <c r="E22" s="12" t="s">
        <v>103</v>
      </c>
      <c r="G22" s="111">
        <v>3000</v>
      </c>
      <c r="H22" s="223" t="s">
        <v>627</v>
      </c>
    </row>
    <row r="23" spans="1:8" ht="12.75" customHeight="1" x14ac:dyDescent="0.2">
      <c r="A23" s="9"/>
      <c r="B23" s="31" t="s">
        <v>102</v>
      </c>
      <c r="C23" s="9"/>
      <c r="D23" s="9"/>
      <c r="E23" s="12" t="s">
        <v>76</v>
      </c>
      <c r="G23" s="111">
        <v>2</v>
      </c>
      <c r="H23" s="223"/>
    </row>
    <row r="24" spans="1:8" ht="12.75" customHeight="1" x14ac:dyDescent="0.2">
      <c r="A24" s="9"/>
      <c r="B24" s="31" t="s">
        <v>607</v>
      </c>
      <c r="C24" s="9"/>
      <c r="D24" s="9"/>
      <c r="E24" s="12"/>
      <c r="G24" s="111">
        <v>1</v>
      </c>
      <c r="H24" s="117" t="s">
        <v>628</v>
      </c>
    </row>
    <row r="25" spans="1:8" ht="12.75" customHeight="1" x14ac:dyDescent="0.2">
      <c r="A25" s="9"/>
      <c r="B25" s="31" t="s">
        <v>608</v>
      </c>
      <c r="C25" s="9"/>
      <c r="D25" s="9"/>
      <c r="E25" s="12" t="s">
        <v>604</v>
      </c>
      <c r="G25" s="54">
        <v>2.7749999999999999</v>
      </c>
      <c r="H25" s="117" t="s">
        <v>444</v>
      </c>
    </row>
    <row r="26" spans="1:8" ht="12.75" customHeight="1" x14ac:dyDescent="0.2">
      <c r="A26" s="9"/>
      <c r="B26" s="31" t="s">
        <v>609</v>
      </c>
      <c r="C26" s="9"/>
      <c r="D26" s="9"/>
      <c r="E26" s="12" t="s">
        <v>605</v>
      </c>
      <c r="G26" s="54">
        <v>10</v>
      </c>
      <c r="H26" s="109" t="s">
        <v>674</v>
      </c>
    </row>
    <row r="27" spans="1:8" ht="12.75" customHeight="1" x14ac:dyDescent="0.2">
      <c r="A27" s="9"/>
      <c r="B27" s="31" t="s">
        <v>610</v>
      </c>
      <c r="C27" s="9"/>
      <c r="D27" s="9"/>
      <c r="E27" s="12" t="s">
        <v>101</v>
      </c>
      <c r="G27" s="84">
        <v>1163.2</v>
      </c>
      <c r="H27" s="1" t="s">
        <v>426</v>
      </c>
    </row>
    <row r="28" spans="1:8" ht="12.75" customHeight="1" x14ac:dyDescent="0.2">
      <c r="A28" s="9"/>
      <c r="B28" s="9"/>
      <c r="C28" s="9"/>
      <c r="D28" s="9"/>
      <c r="E28" s="12"/>
      <c r="G28" s="74"/>
    </row>
    <row r="29" spans="1:8" ht="12.75" customHeight="1" x14ac:dyDescent="0.2">
      <c r="A29" s="31" t="s">
        <v>100</v>
      </c>
      <c r="B29" s="9"/>
      <c r="C29" s="9"/>
      <c r="D29" s="9"/>
      <c r="E29" s="12"/>
      <c r="G29" s="74"/>
    </row>
    <row r="30" spans="1:8" ht="12.75" customHeight="1" x14ac:dyDescent="0.2">
      <c r="A30" s="9"/>
      <c r="B30" s="31" t="s">
        <v>99</v>
      </c>
      <c r="C30" s="9"/>
      <c r="D30" s="9"/>
      <c r="E30" s="12" t="s">
        <v>98</v>
      </c>
      <c r="G30" s="54">
        <v>38</v>
      </c>
      <c r="H30" s="1" t="s">
        <v>487</v>
      </c>
    </row>
    <row r="31" spans="1:8" ht="12.75" customHeight="1" x14ac:dyDescent="0.2">
      <c r="A31" s="9"/>
      <c r="B31" s="29" t="s">
        <v>97</v>
      </c>
      <c r="C31" s="9"/>
      <c r="D31" s="9"/>
      <c r="E31" s="12"/>
      <c r="G31" s="52"/>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8"/>
    </row>
    <row r="40" spans="1:8" ht="12.75" customHeight="1" x14ac:dyDescent="0.25">
      <c r="A40" s="31" t="s">
        <v>88</v>
      </c>
      <c r="B40" s="9"/>
      <c r="C40" s="9"/>
      <c r="D40" s="9"/>
      <c r="E40" s="12"/>
      <c r="G40" s="46"/>
    </row>
    <row r="41" spans="1:8" ht="12.75" customHeight="1" x14ac:dyDescent="0.25">
      <c r="A41" s="45" t="s">
        <v>87</v>
      </c>
      <c r="B41" s="9"/>
      <c r="C41" s="9"/>
      <c r="D41" s="9"/>
      <c r="E41" s="12"/>
      <c r="G41" s="43"/>
    </row>
    <row r="42" spans="1:8" ht="12.75" customHeight="1" x14ac:dyDescent="0.2">
      <c r="A42" s="9"/>
      <c r="B42" s="31" t="s">
        <v>86</v>
      </c>
      <c r="C42" s="9"/>
      <c r="D42" s="9"/>
      <c r="E42" s="12" t="s">
        <v>70</v>
      </c>
      <c r="G42" s="54">
        <v>1431</v>
      </c>
      <c r="H42" s="1" t="s">
        <v>453</v>
      </c>
    </row>
    <row r="43" spans="1:8" ht="12.75" customHeight="1" x14ac:dyDescent="0.2">
      <c r="A43" s="9"/>
      <c r="B43" s="31" t="s">
        <v>85</v>
      </c>
      <c r="C43" s="9"/>
      <c r="D43" s="9"/>
      <c r="E43" s="12" t="s">
        <v>83</v>
      </c>
      <c r="G43" s="84">
        <v>5.21</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1</v>
      </c>
      <c r="H48" s="1" t="s">
        <v>455</v>
      </c>
    </row>
    <row r="49" spans="1:8" ht="12.75" customHeight="1" x14ac:dyDescent="0.2">
      <c r="A49" s="9"/>
      <c r="B49" s="29" t="s">
        <v>77</v>
      </c>
      <c r="C49" s="9"/>
      <c r="D49" s="9"/>
      <c r="E49" s="12" t="s">
        <v>76</v>
      </c>
      <c r="G49" s="86">
        <v>0.71799999999999997</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444</v>
      </c>
    </row>
    <row r="52" spans="1:8" ht="12.75" customHeight="1" x14ac:dyDescent="0.2">
      <c r="A52" s="9"/>
      <c r="B52" s="9"/>
      <c r="C52" s="9"/>
      <c r="D52" s="9"/>
      <c r="E52" s="12"/>
      <c r="G52" s="74"/>
    </row>
    <row r="53" spans="1:8" ht="12.75" customHeight="1" x14ac:dyDescent="0.2">
      <c r="A53" s="31" t="s">
        <v>75</v>
      </c>
      <c r="B53" s="9"/>
      <c r="C53" s="9"/>
      <c r="D53" s="9"/>
      <c r="E53" s="12"/>
      <c r="G53" s="74"/>
    </row>
    <row r="54" spans="1:8" ht="12.75" customHeight="1" x14ac:dyDescent="0.2">
      <c r="A54" s="9"/>
      <c r="B54" s="31" t="s">
        <v>74</v>
      </c>
      <c r="C54" s="9"/>
      <c r="D54" s="9"/>
      <c r="E54" s="12" t="s">
        <v>1</v>
      </c>
      <c r="G54" s="54">
        <v>0</v>
      </c>
      <c r="H54" s="1" t="s">
        <v>416</v>
      </c>
    </row>
    <row r="55" spans="1:8" ht="12.75" customHeight="1" x14ac:dyDescent="0.2">
      <c r="A55" s="9"/>
      <c r="B55" s="31" t="s">
        <v>73</v>
      </c>
      <c r="C55" s="9"/>
      <c r="D55" s="9"/>
      <c r="E55" s="12" t="s">
        <v>1</v>
      </c>
      <c r="G55" s="54">
        <v>1</v>
      </c>
      <c r="H55" s="1" t="s">
        <v>417</v>
      </c>
    </row>
    <row r="56" spans="1:8" ht="12.75" customHeight="1" x14ac:dyDescent="0.2">
      <c r="A56" s="9"/>
      <c r="B56" s="29" t="s">
        <v>72</v>
      </c>
      <c r="C56" s="9"/>
      <c r="D56" s="9"/>
      <c r="E56" s="12" t="s">
        <v>70</v>
      </c>
      <c r="G56" s="84">
        <v>49.9</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0"/>
    </row>
    <row r="59" spans="1:8" ht="12.75" customHeight="1" x14ac:dyDescent="0.2">
      <c r="A59" s="9" t="s">
        <v>69</v>
      </c>
      <c r="B59" s="10"/>
      <c r="C59" s="9"/>
      <c r="D59" s="9"/>
      <c r="E59" s="12"/>
      <c r="F59" s="8"/>
      <c r="G59" s="7"/>
    </row>
    <row r="60" spans="1:8" ht="12.75" customHeight="1" x14ac:dyDescent="0.2">
      <c r="A60" s="9"/>
      <c r="B60" s="21" t="s">
        <v>68</v>
      </c>
      <c r="C60" s="9"/>
      <c r="D60" s="9"/>
      <c r="E60" s="12"/>
      <c r="F60" s="8"/>
      <c r="G60" s="22"/>
    </row>
    <row r="61" spans="1:8" ht="12.75" customHeight="1" x14ac:dyDescent="0.2">
      <c r="A61" s="9"/>
      <c r="B61" s="21"/>
      <c r="C61" s="21" t="s">
        <v>67</v>
      </c>
      <c r="D61" s="9"/>
      <c r="E61" s="12" t="s">
        <v>1</v>
      </c>
      <c r="F61" s="8"/>
      <c r="G61" s="18">
        <v>1</v>
      </c>
      <c r="H61" s="1" t="s">
        <v>435</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1</v>
      </c>
      <c r="H65" s="1" t="s">
        <v>434</v>
      </c>
    </row>
    <row r="66" spans="1:8" ht="12.75" customHeight="1" x14ac:dyDescent="0.2">
      <c r="A66" s="9"/>
      <c r="B66" s="21"/>
      <c r="C66" s="21" t="s">
        <v>62</v>
      </c>
      <c r="D66" s="9"/>
      <c r="E66" s="12" t="s">
        <v>1</v>
      </c>
      <c r="F66" s="8"/>
      <c r="G66" s="18">
        <v>0</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20"/>
    </row>
    <row r="69" spans="1:8" ht="12.75" customHeight="1" x14ac:dyDescent="0.2">
      <c r="A69" s="16" t="s">
        <v>60</v>
      </c>
      <c r="B69" s="19"/>
      <c r="C69" s="16"/>
      <c r="D69" s="16"/>
      <c r="E69" s="15"/>
      <c r="F69" s="8"/>
      <c r="G69" s="7"/>
    </row>
    <row r="70" spans="1:8" ht="12.75" customHeight="1" x14ac:dyDescent="0.2">
      <c r="A70" s="16"/>
      <c r="B70" s="17" t="s">
        <v>59</v>
      </c>
      <c r="C70" s="16"/>
      <c r="D70" s="16"/>
      <c r="E70" s="15"/>
      <c r="F70" s="8"/>
      <c r="G70" s="7"/>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0</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13"/>
    </row>
    <row r="76" spans="1:8" ht="12.75" customHeight="1" x14ac:dyDescent="0.2">
      <c r="A76" s="9"/>
      <c r="B76" s="10"/>
      <c r="C76" s="9" t="s">
        <v>53</v>
      </c>
      <c r="D76" s="9"/>
      <c r="E76" s="12" t="s">
        <v>49</v>
      </c>
      <c r="F76" s="8"/>
      <c r="G76" s="134">
        <v>10695</v>
      </c>
      <c r="H76" s="1" t="s">
        <v>665</v>
      </c>
    </row>
    <row r="77" spans="1:8" ht="12.75" customHeight="1" x14ac:dyDescent="0.2">
      <c r="A77" s="9"/>
      <c r="B77" s="10"/>
      <c r="C77" s="9" t="s">
        <v>52</v>
      </c>
      <c r="D77" s="9"/>
      <c r="E77" s="12" t="s">
        <v>49</v>
      </c>
      <c r="F77" s="8"/>
      <c r="G77" s="18">
        <v>0</v>
      </c>
    </row>
    <row r="78" spans="1:8" ht="12.75" customHeight="1" x14ac:dyDescent="0.2">
      <c r="A78" s="9"/>
      <c r="B78" s="10"/>
      <c r="C78" s="9" t="s">
        <v>51</v>
      </c>
      <c r="D78" s="9"/>
      <c r="E78" s="12" t="s">
        <v>49</v>
      </c>
      <c r="F78" s="8"/>
      <c r="G78" s="18">
        <v>0</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20"/>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8"/>
      <c r="H82" s="106" t="s">
        <v>428</v>
      </c>
    </row>
    <row r="83" spans="1:8" x14ac:dyDescent="0.2">
      <c r="H83" s="109" t="s">
        <v>489</v>
      </c>
    </row>
    <row r="84" spans="1:8" x14ac:dyDescent="0.2">
      <c r="H84" s="1" t="s">
        <v>795</v>
      </c>
    </row>
  </sheetData>
  <mergeCells count="3">
    <mergeCell ref="A5:D5"/>
    <mergeCell ref="H22:H23"/>
    <mergeCell ref="H4:H6"/>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
  <sheetViews>
    <sheetView showGridLines="0" workbookViewId="0"/>
  </sheetViews>
  <sheetFormatPr defaultColWidth="8.85546875" defaultRowHeight="12.75" x14ac:dyDescent="0.2"/>
  <cols>
    <col min="1" max="7" width="8.85546875" style="1"/>
    <col min="8" max="8" width="148.140625" style="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c r="H4" s="224" t="s">
        <v>492</v>
      </c>
    </row>
    <row r="5" spans="1:8" ht="12.75" customHeight="1" x14ac:dyDescent="0.2">
      <c r="A5" s="222" t="s">
        <v>46</v>
      </c>
      <c r="B5" s="222"/>
      <c r="C5" s="222"/>
      <c r="D5" s="222"/>
      <c r="E5" s="5" t="s">
        <v>45</v>
      </c>
      <c r="G5" s="79"/>
      <c r="H5" s="225"/>
    </row>
    <row r="6" spans="1:8" ht="12.75" customHeight="1" x14ac:dyDescent="0.2">
      <c r="A6" s="79"/>
      <c r="B6" s="79"/>
      <c r="C6" s="79"/>
      <c r="D6" s="79"/>
      <c r="G6" s="79"/>
      <c r="H6" s="225"/>
    </row>
    <row r="7" spans="1:8" ht="12.75" customHeight="1" x14ac:dyDescent="0.2">
      <c r="A7" s="31" t="s">
        <v>121</v>
      </c>
      <c r="B7" s="9"/>
      <c r="C7" s="9"/>
      <c r="D7" s="9"/>
      <c r="G7" s="2"/>
    </row>
    <row r="8" spans="1:8" ht="12.75" customHeight="1" x14ac:dyDescent="0.2">
      <c r="A8" s="60" t="s">
        <v>120</v>
      </c>
      <c r="B8" s="9"/>
      <c r="C8" s="9"/>
      <c r="D8" s="9"/>
      <c r="G8" s="2"/>
      <c r="H8" s="5" t="s">
        <v>430</v>
      </c>
    </row>
    <row r="9" spans="1:8" ht="12.75" customHeight="1" x14ac:dyDescent="0.25">
      <c r="A9" s="9"/>
      <c r="B9" s="59" t="s">
        <v>119</v>
      </c>
      <c r="C9" s="58"/>
      <c r="D9" s="58"/>
      <c r="E9" s="12" t="s">
        <v>1</v>
      </c>
      <c r="G9" s="30">
        <v>0</v>
      </c>
    </row>
    <row r="10" spans="1:8" ht="12.75" customHeight="1" x14ac:dyDescent="0.25">
      <c r="A10" s="9"/>
      <c r="B10" s="59" t="s">
        <v>118</v>
      </c>
      <c r="C10" s="58"/>
      <c r="D10" s="58"/>
      <c r="E10" s="12" t="s">
        <v>1</v>
      </c>
      <c r="G10" s="30">
        <v>1</v>
      </c>
      <c r="H10" s="107" t="s">
        <v>490</v>
      </c>
    </row>
    <row r="11" spans="1:8" ht="12.75" customHeight="1" x14ac:dyDescent="0.25">
      <c r="A11" s="9"/>
      <c r="B11" s="59" t="s">
        <v>117</v>
      </c>
      <c r="C11" s="58"/>
      <c r="D11" s="58"/>
      <c r="E11" s="12" t="s">
        <v>1</v>
      </c>
      <c r="G11" s="30">
        <v>1</v>
      </c>
      <c r="H11" s="107" t="s">
        <v>490</v>
      </c>
    </row>
    <row r="12" spans="1:8" ht="12.75" customHeight="1" x14ac:dyDescent="0.25">
      <c r="A12" s="9"/>
      <c r="B12" s="59" t="s">
        <v>116</v>
      </c>
      <c r="C12" s="58"/>
      <c r="D12" s="58"/>
      <c r="E12" s="12" t="s">
        <v>1</v>
      </c>
      <c r="G12" s="30">
        <v>0</v>
      </c>
    </row>
    <row r="13" spans="1:8" ht="12.75" customHeight="1" x14ac:dyDescent="0.25">
      <c r="A13" s="9"/>
      <c r="B13" s="59" t="s">
        <v>115</v>
      </c>
      <c r="C13" s="58"/>
      <c r="D13" s="58"/>
      <c r="E13" s="12" t="s">
        <v>1</v>
      </c>
      <c r="G13" s="30">
        <v>1</v>
      </c>
      <c r="H13" s="107" t="s">
        <v>490</v>
      </c>
    </row>
    <row r="14" spans="1:8" ht="12.75" customHeight="1" x14ac:dyDescent="0.25">
      <c r="A14" s="9"/>
      <c r="B14" s="59" t="s">
        <v>114</v>
      </c>
      <c r="C14" s="58"/>
      <c r="D14" s="58"/>
      <c r="E14" s="12" t="s">
        <v>1</v>
      </c>
      <c r="G14" s="30">
        <v>0</v>
      </c>
    </row>
    <row r="15" spans="1:8" ht="12.75" customHeight="1" x14ac:dyDescent="0.2">
      <c r="A15" s="9"/>
      <c r="B15" s="4" t="s">
        <v>113</v>
      </c>
      <c r="C15" s="58"/>
      <c r="D15" s="58"/>
      <c r="E15" s="12" t="s">
        <v>1</v>
      </c>
      <c r="G15" s="30">
        <v>0</v>
      </c>
    </row>
    <row r="16" spans="1:8" ht="12.75" customHeight="1" x14ac:dyDescent="0.2">
      <c r="A16" s="9"/>
      <c r="B16" s="9"/>
      <c r="C16" s="9"/>
      <c r="D16" s="9"/>
      <c r="E16" s="3"/>
      <c r="G16" s="2"/>
    </row>
    <row r="17" spans="1:8" ht="12.75" customHeight="1" x14ac:dyDescent="0.2">
      <c r="A17" s="31" t="s">
        <v>112</v>
      </c>
      <c r="B17" s="9"/>
      <c r="C17" s="9"/>
      <c r="D17" s="9"/>
      <c r="E17" s="12"/>
      <c r="G17" s="9"/>
    </row>
    <row r="18" spans="1:8" ht="12.75" customHeight="1" x14ac:dyDescent="0.2">
      <c r="A18" s="9"/>
      <c r="B18" s="31" t="s">
        <v>111</v>
      </c>
      <c r="C18" s="9"/>
      <c r="D18" s="9"/>
      <c r="E18" s="12" t="s">
        <v>1</v>
      </c>
      <c r="G18" s="30" t="s">
        <v>284</v>
      </c>
    </row>
    <row r="19" spans="1:8" ht="12.75" customHeight="1" x14ac:dyDescent="0.2">
      <c r="A19" s="9"/>
      <c r="B19" s="31" t="s">
        <v>109</v>
      </c>
      <c r="C19" s="9"/>
      <c r="D19" s="9"/>
      <c r="E19" s="12" t="s">
        <v>1</v>
      </c>
      <c r="G19" s="30" t="s">
        <v>291</v>
      </c>
    </row>
    <row r="20" spans="1:8" ht="12.75" customHeight="1" x14ac:dyDescent="0.25">
      <c r="A20" s="9"/>
      <c r="B20" s="31" t="s">
        <v>108</v>
      </c>
      <c r="C20" s="9"/>
      <c r="D20" s="9"/>
      <c r="E20" s="12" t="s">
        <v>107</v>
      </c>
      <c r="G20" s="30">
        <v>0</v>
      </c>
      <c r="H20" s="107" t="s">
        <v>491</v>
      </c>
    </row>
    <row r="21" spans="1:8" ht="12.75" customHeight="1" x14ac:dyDescent="0.2">
      <c r="A21" s="9"/>
      <c r="B21" s="31" t="s">
        <v>106</v>
      </c>
      <c r="C21" s="9"/>
      <c r="D21" s="9"/>
      <c r="E21" s="12" t="s">
        <v>105</v>
      </c>
      <c r="G21" s="111">
        <v>5760</v>
      </c>
      <c r="H21" s="1" t="s">
        <v>576</v>
      </c>
    </row>
    <row r="22" spans="1:8" ht="12.75" customHeight="1" x14ac:dyDescent="0.2">
      <c r="A22" s="9"/>
      <c r="B22" s="31" t="s">
        <v>104</v>
      </c>
      <c r="C22" s="9"/>
      <c r="D22" s="9"/>
      <c r="E22" s="12" t="s">
        <v>103</v>
      </c>
      <c r="G22" s="111">
        <v>3000</v>
      </c>
      <c r="H22" s="223" t="s">
        <v>627</v>
      </c>
    </row>
    <row r="23" spans="1:8" ht="12.75" customHeight="1" x14ac:dyDescent="0.2">
      <c r="A23" s="9"/>
      <c r="B23" s="31" t="s">
        <v>102</v>
      </c>
      <c r="C23" s="9"/>
      <c r="D23" s="9"/>
      <c r="E23" s="12" t="s">
        <v>76</v>
      </c>
      <c r="G23" s="111">
        <v>2</v>
      </c>
      <c r="H23" s="223"/>
    </row>
    <row r="24" spans="1:8" ht="12.75" customHeight="1" x14ac:dyDescent="0.2">
      <c r="A24" s="9"/>
      <c r="B24" s="31" t="s">
        <v>607</v>
      </c>
      <c r="C24" s="9"/>
      <c r="D24" s="9"/>
      <c r="E24" s="12"/>
      <c r="G24" s="111">
        <v>1</v>
      </c>
      <c r="H24" s="117" t="s">
        <v>628</v>
      </c>
    </row>
    <row r="25" spans="1:8" ht="12.75" customHeight="1" x14ac:dyDescent="0.2">
      <c r="A25" s="9"/>
      <c r="B25" s="31" t="s">
        <v>608</v>
      </c>
      <c r="C25" s="9"/>
      <c r="D25" s="9"/>
      <c r="E25" s="12" t="s">
        <v>604</v>
      </c>
      <c r="G25" s="111">
        <v>2.7749999999999999</v>
      </c>
      <c r="H25" s="117" t="s">
        <v>444</v>
      </c>
    </row>
    <row r="26" spans="1:8" ht="12.75" customHeight="1" x14ac:dyDescent="0.2">
      <c r="A26" s="9"/>
      <c r="B26" s="31" t="s">
        <v>609</v>
      </c>
      <c r="C26" s="9"/>
      <c r="D26" s="9"/>
      <c r="E26" s="12" t="s">
        <v>605</v>
      </c>
      <c r="G26" s="111">
        <v>5</v>
      </c>
      <c r="H26" s="109" t="s">
        <v>484</v>
      </c>
    </row>
    <row r="27" spans="1:8" ht="12.75" customHeight="1" x14ac:dyDescent="0.2">
      <c r="A27" s="9"/>
      <c r="B27" s="31" t="s">
        <v>610</v>
      </c>
      <c r="C27" s="9"/>
      <c r="D27" s="9"/>
      <c r="E27" s="12" t="s">
        <v>101</v>
      </c>
      <c r="G27" s="11">
        <v>1238.4000000000001</v>
      </c>
      <c r="H27" s="1" t="s">
        <v>426</v>
      </c>
    </row>
    <row r="28" spans="1:8" ht="12.75" customHeight="1" x14ac:dyDescent="0.2">
      <c r="A28" s="9"/>
      <c r="B28" s="9"/>
      <c r="C28" s="9"/>
      <c r="D28" s="9"/>
      <c r="E28" s="12"/>
      <c r="G28" s="9"/>
    </row>
    <row r="29" spans="1:8" ht="12.75" customHeight="1" x14ac:dyDescent="0.2">
      <c r="A29" s="31" t="s">
        <v>100</v>
      </c>
      <c r="B29" s="9"/>
      <c r="C29" s="9"/>
      <c r="D29" s="9"/>
      <c r="E29" s="12"/>
      <c r="G29" s="9"/>
    </row>
    <row r="30" spans="1:8" ht="12.75" customHeight="1" x14ac:dyDescent="0.2">
      <c r="A30" s="9"/>
      <c r="B30" s="31" t="s">
        <v>99</v>
      </c>
      <c r="C30" s="9"/>
      <c r="D30" s="9"/>
      <c r="E30" s="12" t="s">
        <v>98</v>
      </c>
      <c r="G30" s="30">
        <v>19</v>
      </c>
      <c r="H30" s="1" t="s">
        <v>493</v>
      </c>
    </row>
    <row r="31" spans="1:8" ht="12.75" customHeight="1" x14ac:dyDescent="0.2">
      <c r="A31" s="9"/>
      <c r="B31" s="29" t="s">
        <v>97</v>
      </c>
      <c r="C31" s="9"/>
      <c r="D31" s="9"/>
      <c r="E31" s="12"/>
      <c r="G31" s="53"/>
    </row>
    <row r="32" spans="1:8" ht="12.75" customHeight="1" x14ac:dyDescent="0.2">
      <c r="A32" s="9"/>
      <c r="D32" s="9" t="s">
        <v>96</v>
      </c>
      <c r="E32" s="12" t="s">
        <v>89</v>
      </c>
      <c r="G32" s="84">
        <v>2.3504505515200123</v>
      </c>
      <c r="H32" s="1" t="s">
        <v>859</v>
      </c>
    </row>
    <row r="33" spans="1:8" ht="12.75" customHeight="1" x14ac:dyDescent="0.2">
      <c r="A33" s="9"/>
      <c r="B33" s="51"/>
      <c r="D33" s="9" t="s">
        <v>95</v>
      </c>
      <c r="E33" s="12" t="s">
        <v>89</v>
      </c>
      <c r="G33" s="84">
        <v>0.38602744608804135</v>
      </c>
    </row>
    <row r="34" spans="1:8" ht="12.75" customHeight="1" x14ac:dyDescent="0.2">
      <c r="A34" s="9"/>
      <c r="B34" s="50"/>
      <c r="D34" s="9" t="s">
        <v>94</v>
      </c>
      <c r="E34" s="12" t="s">
        <v>89</v>
      </c>
      <c r="G34" s="84">
        <v>96.513378670575932</v>
      </c>
    </row>
    <row r="35" spans="1:8" ht="12.75" customHeight="1" x14ac:dyDescent="0.2">
      <c r="A35" s="9"/>
      <c r="B35" s="50"/>
      <c r="D35" s="9" t="s">
        <v>93</v>
      </c>
      <c r="E35" s="12" t="s">
        <v>89</v>
      </c>
      <c r="G35" s="84">
        <v>0.49279170109067943</v>
      </c>
    </row>
    <row r="36" spans="1:8" ht="12.75" customHeight="1" x14ac:dyDescent="0.2">
      <c r="A36" s="9"/>
      <c r="B36" s="50"/>
      <c r="D36" s="9" t="s">
        <v>92</v>
      </c>
      <c r="E36" s="12" t="s">
        <v>89</v>
      </c>
      <c r="G36" s="84">
        <v>0.12867581536268044</v>
      </c>
    </row>
    <row r="37" spans="1:8" ht="12.75" customHeight="1" x14ac:dyDescent="0.2">
      <c r="A37" s="9"/>
      <c r="B37" s="9"/>
      <c r="D37" s="9" t="s">
        <v>91</v>
      </c>
      <c r="E37" s="12" t="s">
        <v>89</v>
      </c>
      <c r="G37" s="84">
        <v>6.433790768134022E-2</v>
      </c>
    </row>
    <row r="38" spans="1:8" ht="12.75" customHeight="1" x14ac:dyDescent="0.2">
      <c r="A38" s="9"/>
      <c r="B38" s="9"/>
      <c r="D38" s="9" t="s">
        <v>90</v>
      </c>
      <c r="E38" s="12" t="s">
        <v>89</v>
      </c>
      <c r="G38" s="84">
        <v>6.433790768134022E-2</v>
      </c>
    </row>
    <row r="39" spans="1:8" ht="12.75" customHeight="1" x14ac:dyDescent="0.2">
      <c r="A39" s="9"/>
      <c r="B39" s="9"/>
      <c r="D39" s="9"/>
      <c r="E39" s="12"/>
      <c r="G39" s="49"/>
    </row>
    <row r="40" spans="1:8" ht="12.75" customHeight="1" x14ac:dyDescent="0.2">
      <c r="A40" s="31" t="s">
        <v>88</v>
      </c>
      <c r="B40" s="9"/>
      <c r="C40" s="9"/>
      <c r="D40" s="9"/>
      <c r="E40" s="12"/>
      <c r="G40" s="47"/>
    </row>
    <row r="41" spans="1:8" ht="12.75" customHeight="1" x14ac:dyDescent="0.2">
      <c r="A41" s="45" t="s">
        <v>87</v>
      </c>
      <c r="B41" s="9"/>
      <c r="C41" s="9"/>
      <c r="D41" s="9"/>
      <c r="E41" s="12"/>
      <c r="G41" s="44"/>
    </row>
    <row r="42" spans="1:8" ht="12.75" customHeight="1" x14ac:dyDescent="0.2">
      <c r="A42" s="9"/>
      <c r="B42" s="31" t="s">
        <v>86</v>
      </c>
      <c r="C42" s="9"/>
      <c r="D42" s="9"/>
      <c r="E42" s="12" t="s">
        <v>70</v>
      </c>
      <c r="G42" s="30">
        <v>5611</v>
      </c>
      <c r="H42" s="1" t="s">
        <v>860</v>
      </c>
    </row>
    <row r="43" spans="1:8" ht="12.75" customHeight="1" x14ac:dyDescent="0.2">
      <c r="A43" s="9"/>
      <c r="B43" s="31" t="s">
        <v>85</v>
      </c>
      <c r="C43" s="9"/>
      <c r="D43" s="9"/>
      <c r="E43" s="12" t="s">
        <v>83</v>
      </c>
      <c r="G43" s="30">
        <v>2.5</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30">
        <v>1500</v>
      </c>
      <c r="H45" s="1" t="s">
        <v>494</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1</v>
      </c>
      <c r="H48" s="1" t="s">
        <v>455</v>
      </c>
    </row>
    <row r="49" spans="1:8" ht="12.75" customHeight="1" x14ac:dyDescent="0.2">
      <c r="A49" s="9"/>
      <c r="B49" s="29" t="s">
        <v>77</v>
      </c>
      <c r="C49" s="9"/>
      <c r="D49" s="9"/>
      <c r="E49" s="12" t="s">
        <v>76</v>
      </c>
      <c r="G49" s="86">
        <v>0.245</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444</v>
      </c>
    </row>
    <row r="52" spans="1:8" ht="12.75" customHeight="1" x14ac:dyDescent="0.2">
      <c r="A52" s="9"/>
      <c r="B52" s="9"/>
      <c r="C52" s="9"/>
      <c r="D52" s="9"/>
      <c r="E52" s="12"/>
      <c r="G52" s="9"/>
    </row>
    <row r="53" spans="1:8" ht="12.75" customHeight="1" x14ac:dyDescent="0.2">
      <c r="A53" s="31" t="s">
        <v>75</v>
      </c>
      <c r="B53" s="9"/>
      <c r="C53" s="9"/>
      <c r="D53" s="9"/>
      <c r="E53" s="12"/>
      <c r="G53" s="9"/>
    </row>
    <row r="54" spans="1:8" ht="12.75" customHeight="1" x14ac:dyDescent="0.2">
      <c r="A54" s="9"/>
      <c r="B54" s="31" t="s">
        <v>74</v>
      </c>
      <c r="C54" s="9"/>
      <c r="D54" s="9"/>
      <c r="E54" s="12" t="s">
        <v>1</v>
      </c>
      <c r="G54" s="30">
        <v>0</v>
      </c>
      <c r="H54" s="1" t="s">
        <v>416</v>
      </c>
    </row>
    <row r="55" spans="1:8" ht="12.75" customHeight="1" x14ac:dyDescent="0.2">
      <c r="A55" s="9"/>
      <c r="B55" s="31" t="s">
        <v>73</v>
      </c>
      <c r="C55" s="9"/>
      <c r="D55" s="9"/>
      <c r="E55" s="12" t="s">
        <v>1</v>
      </c>
      <c r="G55" s="30">
        <v>0</v>
      </c>
      <c r="H55" s="1" t="s">
        <v>417</v>
      </c>
    </row>
    <row r="56" spans="1:8" ht="12.75" customHeight="1" x14ac:dyDescent="0.2">
      <c r="A56" s="9"/>
      <c r="B56" s="29" t="s">
        <v>72</v>
      </c>
      <c r="C56" s="9"/>
      <c r="D56" s="9"/>
      <c r="E56" s="12" t="s">
        <v>70</v>
      </c>
      <c r="G56" s="11">
        <v>74</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7"/>
    </row>
    <row r="59" spans="1:8" ht="12.75" customHeight="1" x14ac:dyDescent="0.2">
      <c r="A59" s="9" t="s">
        <v>69</v>
      </c>
      <c r="B59" s="10"/>
      <c r="C59" s="9"/>
      <c r="D59" s="9"/>
      <c r="E59" s="12"/>
      <c r="F59" s="8"/>
      <c r="G59" s="25"/>
    </row>
    <row r="60" spans="1:8" ht="12.75" customHeight="1" x14ac:dyDescent="0.2">
      <c r="A60" s="9"/>
      <c r="B60" s="21" t="s">
        <v>68</v>
      </c>
      <c r="C60" s="9"/>
      <c r="D60" s="9"/>
      <c r="E60" s="12"/>
      <c r="F60" s="8"/>
      <c r="G60" s="23"/>
    </row>
    <row r="61" spans="1:8" ht="12.75" customHeight="1" x14ac:dyDescent="0.2">
      <c r="A61" s="9"/>
      <c r="B61" s="21"/>
      <c r="C61" s="21" t="s">
        <v>67</v>
      </c>
      <c r="D61" s="9"/>
      <c r="E61" s="12" t="s">
        <v>1</v>
      </c>
      <c r="F61" s="8"/>
      <c r="G61" s="18">
        <v>1</v>
      </c>
      <c r="H61" s="1" t="s">
        <v>435</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1</v>
      </c>
      <c r="H65" s="1" t="s">
        <v>434</v>
      </c>
    </row>
    <row r="66" spans="1:8" ht="12.75" customHeight="1" x14ac:dyDescent="0.2">
      <c r="A66" s="9"/>
      <c r="B66" s="21"/>
      <c r="C66" s="21" t="s">
        <v>62</v>
      </c>
      <c r="D66" s="9"/>
      <c r="E66" s="12" t="s">
        <v>1</v>
      </c>
      <c r="F66" s="8"/>
      <c r="G66" s="18">
        <v>0</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87"/>
    </row>
    <row r="69" spans="1:8" ht="12.75" customHeight="1" x14ac:dyDescent="0.2">
      <c r="A69" s="16" t="s">
        <v>60</v>
      </c>
      <c r="B69" s="19"/>
      <c r="C69" s="16"/>
      <c r="D69" s="16"/>
      <c r="E69" s="15"/>
      <c r="F69" s="8"/>
      <c r="G69" s="8"/>
    </row>
    <row r="70" spans="1:8" ht="12.75" customHeight="1" x14ac:dyDescent="0.2">
      <c r="A70" s="16"/>
      <c r="B70" s="17" t="s">
        <v>59</v>
      </c>
      <c r="C70" s="16"/>
      <c r="D70" s="16"/>
      <c r="E70" s="15"/>
      <c r="F70" s="8"/>
      <c r="G70" s="88"/>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0</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90"/>
    </row>
    <row r="76" spans="1:8" ht="12.75" customHeight="1" x14ac:dyDescent="0.2">
      <c r="A76" s="9"/>
      <c r="B76" s="10"/>
      <c r="C76" s="9" t="s">
        <v>53</v>
      </c>
      <c r="D76" s="9"/>
      <c r="E76" s="12" t="s">
        <v>49</v>
      </c>
      <c r="F76" s="8"/>
      <c r="G76" s="42">
        <v>9850</v>
      </c>
      <c r="H76" s="1" t="s">
        <v>457</v>
      </c>
    </row>
    <row r="77" spans="1:8" ht="12.75" customHeight="1" x14ac:dyDescent="0.2">
      <c r="A77" s="9"/>
      <c r="B77" s="10"/>
      <c r="C77" s="9" t="s">
        <v>52</v>
      </c>
      <c r="D77" s="9"/>
      <c r="E77" s="12" t="s">
        <v>49</v>
      </c>
      <c r="F77" s="8"/>
      <c r="G77" s="18">
        <v>0</v>
      </c>
    </row>
    <row r="78" spans="1:8" ht="12.75" customHeight="1" x14ac:dyDescent="0.2">
      <c r="A78" s="9"/>
      <c r="B78" s="10"/>
      <c r="C78" s="9" t="s">
        <v>51</v>
      </c>
      <c r="D78" s="9"/>
      <c r="E78" s="12" t="s">
        <v>49</v>
      </c>
      <c r="F78" s="8"/>
      <c r="G78" s="18">
        <v>0</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14"/>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7"/>
      <c r="H82" s="106" t="s">
        <v>428</v>
      </c>
    </row>
    <row r="83" spans="1:8" ht="12.75" customHeight="1" x14ac:dyDescent="0.2"/>
    <row r="84" spans="1:8" ht="12.75" customHeight="1" x14ac:dyDescent="0.2"/>
    <row r="85" spans="1:8" x14ac:dyDescent="0.2">
      <c r="B85" s="1" t="s">
        <v>842</v>
      </c>
      <c r="C85" s="1" t="s">
        <v>843</v>
      </c>
      <c r="D85" s="1" t="s">
        <v>844</v>
      </c>
      <c r="E85" s="1" t="s">
        <v>845</v>
      </c>
    </row>
    <row r="86" spans="1:8" x14ac:dyDescent="0.2">
      <c r="A86" s="1" t="s">
        <v>367</v>
      </c>
      <c r="B86" s="192">
        <v>2</v>
      </c>
      <c r="C86" s="193">
        <v>2.3745481989673882</v>
      </c>
      <c r="D86" s="193">
        <f>(B86*$B$95+C86*$B$98)/$B$99</f>
        <v>2.3504505515200123</v>
      </c>
      <c r="E86" s="193">
        <v>2.3779190069784155</v>
      </c>
    </row>
    <row r="87" spans="1:8" x14ac:dyDescent="0.2">
      <c r="A87" s="1" t="s">
        <v>368</v>
      </c>
      <c r="B87" s="192">
        <v>6</v>
      </c>
      <c r="C87" s="193">
        <v>0</v>
      </c>
      <c r="D87" s="193">
        <f t="shared" ref="D87:D92" si="0">(B87*$B$95+C87*$B$98)/$B$99</f>
        <v>0.38602744608804135</v>
      </c>
      <c r="E87" s="193">
        <v>0</v>
      </c>
    </row>
    <row r="88" spans="1:8" x14ac:dyDescent="0.2">
      <c r="A88" s="1" t="s">
        <v>369</v>
      </c>
      <c r="B88" s="192">
        <v>84</v>
      </c>
      <c r="C88" s="193">
        <v>97.373822422971713</v>
      </c>
      <c r="D88" s="193">
        <f t="shared" si="0"/>
        <v>96.513378670575932</v>
      </c>
      <c r="E88" s="193">
        <v>97.372826571068856</v>
      </c>
    </row>
    <row r="89" spans="1:8" x14ac:dyDescent="0.2">
      <c r="A89" s="1" t="s">
        <v>370</v>
      </c>
      <c r="B89" s="192">
        <v>4</v>
      </c>
      <c r="C89" s="193">
        <v>0.25162937806091468</v>
      </c>
      <c r="D89" s="193">
        <f t="shared" si="0"/>
        <v>0.49279170109067943</v>
      </c>
      <c r="E89" s="193">
        <v>0.24925442195273295</v>
      </c>
    </row>
    <row r="90" spans="1:8" x14ac:dyDescent="0.2">
      <c r="A90" s="1" t="s">
        <v>371</v>
      </c>
      <c r="B90" s="192">
        <v>2</v>
      </c>
      <c r="C90" s="193">
        <v>0</v>
      </c>
      <c r="D90" s="193">
        <f t="shared" si="0"/>
        <v>0.12867581536268044</v>
      </c>
      <c r="E90" s="193">
        <v>0</v>
      </c>
    </row>
    <row r="91" spans="1:8" x14ac:dyDescent="0.2">
      <c r="A91" s="1" t="s">
        <v>861</v>
      </c>
      <c r="B91" s="192">
        <v>1</v>
      </c>
      <c r="C91" s="193">
        <v>0</v>
      </c>
      <c r="D91" s="193">
        <f t="shared" si="0"/>
        <v>6.433790768134022E-2</v>
      </c>
      <c r="E91" s="193">
        <v>0</v>
      </c>
    </row>
    <row r="92" spans="1:8" x14ac:dyDescent="0.2">
      <c r="A92" s="1" t="s">
        <v>373</v>
      </c>
      <c r="B92" s="192">
        <v>1</v>
      </c>
      <c r="C92" s="193">
        <v>0</v>
      </c>
      <c r="D92" s="193">
        <f t="shared" si="0"/>
        <v>6.433790768134022E-2</v>
      </c>
      <c r="E92" s="193">
        <v>0</v>
      </c>
    </row>
    <row r="93" spans="1:8" x14ac:dyDescent="0.2">
      <c r="A93" s="193" t="s">
        <v>727</v>
      </c>
      <c r="D93" s="1">
        <f>SUM(D86:D92)</f>
        <v>100.00000000000001</v>
      </c>
    </row>
    <row r="95" spans="1:8" x14ac:dyDescent="0.2">
      <c r="A95" s="1" t="s">
        <v>853</v>
      </c>
      <c r="B95" s="1">
        <v>361</v>
      </c>
      <c r="C95" s="1" t="s">
        <v>70</v>
      </c>
    </row>
    <row r="96" spans="1:8" x14ac:dyDescent="0.2">
      <c r="A96" s="1" t="s">
        <v>854</v>
      </c>
      <c r="B96" s="1">
        <v>1500</v>
      </c>
      <c r="C96" s="1" t="s">
        <v>855</v>
      </c>
    </row>
    <row r="97" spans="1:3" x14ac:dyDescent="0.2">
      <c r="A97" s="1" t="s">
        <v>856</v>
      </c>
      <c r="B97" s="1">
        <v>2.5</v>
      </c>
      <c r="C97" s="1" t="s">
        <v>83</v>
      </c>
    </row>
    <row r="98" spans="1:3" x14ac:dyDescent="0.2">
      <c r="A98" s="1" t="s">
        <v>857</v>
      </c>
      <c r="B98" s="1">
        <f>B96*(B97+1)</f>
        <v>5250</v>
      </c>
      <c r="C98" s="1" t="s">
        <v>70</v>
      </c>
    </row>
    <row r="99" spans="1:3" x14ac:dyDescent="0.2">
      <c r="A99" s="1" t="s">
        <v>858</v>
      </c>
      <c r="B99" s="1">
        <f>B98+B95</f>
        <v>5611</v>
      </c>
      <c r="C99" s="1" t="s">
        <v>70</v>
      </c>
    </row>
  </sheetData>
  <mergeCells count="3">
    <mergeCell ref="A5:D5"/>
    <mergeCell ref="H22:H23"/>
    <mergeCell ref="H4:H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showGridLines="0" workbookViewId="0"/>
  </sheetViews>
  <sheetFormatPr defaultColWidth="8.85546875" defaultRowHeight="12.75" x14ac:dyDescent="0.2"/>
  <cols>
    <col min="1" max="7" width="8.85546875" style="1"/>
    <col min="8" max="8" width="146.7109375" style="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row r="5" spans="1:8" ht="12.75" customHeight="1" x14ac:dyDescent="0.2">
      <c r="A5" s="222" t="s">
        <v>46</v>
      </c>
      <c r="B5" s="222"/>
      <c r="C5" s="222"/>
      <c r="D5" s="222"/>
      <c r="E5" s="5" t="s">
        <v>45</v>
      </c>
      <c r="G5" s="79"/>
    </row>
    <row r="6" spans="1:8" ht="12.75" customHeight="1" x14ac:dyDescent="0.2">
      <c r="A6" s="79"/>
      <c r="B6" s="79"/>
      <c r="C6" s="79"/>
      <c r="D6" s="79"/>
      <c r="G6" s="79"/>
    </row>
    <row r="7" spans="1:8" ht="12.75" customHeight="1" x14ac:dyDescent="0.2">
      <c r="A7" s="31" t="s">
        <v>121</v>
      </c>
      <c r="B7" s="9"/>
      <c r="C7" s="9"/>
      <c r="D7" s="9"/>
    </row>
    <row r="8" spans="1:8" ht="12.75" customHeight="1" x14ac:dyDescent="0.2">
      <c r="A8" s="60" t="s">
        <v>120</v>
      </c>
      <c r="B8" s="9"/>
      <c r="C8" s="9"/>
      <c r="D8" s="9"/>
      <c r="H8" s="5" t="s">
        <v>430</v>
      </c>
    </row>
    <row r="9" spans="1:8" ht="12.75" customHeight="1" x14ac:dyDescent="0.25">
      <c r="A9" s="9"/>
      <c r="B9" s="59" t="s">
        <v>119</v>
      </c>
      <c r="C9" s="58"/>
      <c r="D9" s="58"/>
      <c r="E9" s="12" t="s">
        <v>1</v>
      </c>
      <c r="G9" s="30">
        <v>0</v>
      </c>
    </row>
    <row r="10" spans="1:8" ht="12.75" customHeight="1" x14ac:dyDescent="0.25">
      <c r="A10" s="9"/>
      <c r="B10" s="59" t="s">
        <v>118</v>
      </c>
      <c r="C10" s="58"/>
      <c r="D10" s="58"/>
      <c r="E10" s="12" t="s">
        <v>1</v>
      </c>
      <c r="G10" s="30">
        <v>1</v>
      </c>
      <c r="H10" s="1" t="s">
        <v>495</v>
      </c>
    </row>
    <row r="11" spans="1:8" ht="12.75" customHeight="1" x14ac:dyDescent="0.25">
      <c r="A11" s="9"/>
      <c r="B11" s="59" t="s">
        <v>117</v>
      </c>
      <c r="C11" s="58"/>
      <c r="D11" s="58"/>
      <c r="E11" s="12" t="s">
        <v>1</v>
      </c>
      <c r="G11" s="30">
        <v>0</v>
      </c>
    </row>
    <row r="12" spans="1:8" ht="12.75" customHeight="1" x14ac:dyDescent="0.25">
      <c r="A12" s="9"/>
      <c r="B12" s="59" t="s">
        <v>116</v>
      </c>
      <c r="C12" s="58"/>
      <c r="D12" s="58"/>
      <c r="E12" s="12" t="s">
        <v>1</v>
      </c>
      <c r="G12" s="30">
        <v>0</v>
      </c>
    </row>
    <row r="13" spans="1:8" ht="12.75" customHeight="1" x14ac:dyDescent="0.25">
      <c r="A13" s="9"/>
      <c r="B13" s="59" t="s">
        <v>115</v>
      </c>
      <c r="C13" s="58"/>
      <c r="D13" s="58"/>
      <c r="E13" s="12" t="s">
        <v>1</v>
      </c>
      <c r="G13" s="30">
        <v>1</v>
      </c>
      <c r="H13" s="1" t="s">
        <v>495</v>
      </c>
    </row>
    <row r="14" spans="1:8" ht="12.75" customHeight="1" x14ac:dyDescent="0.25">
      <c r="A14" s="9"/>
      <c r="B14" s="59" t="s">
        <v>114</v>
      </c>
      <c r="C14" s="58"/>
      <c r="D14" s="58"/>
      <c r="E14" s="12" t="s">
        <v>1</v>
      </c>
      <c r="G14" s="30">
        <v>0</v>
      </c>
    </row>
    <row r="15" spans="1:8" ht="12.75" customHeight="1" x14ac:dyDescent="0.2">
      <c r="A15" s="9"/>
      <c r="B15" s="4" t="s">
        <v>113</v>
      </c>
      <c r="C15" s="58"/>
      <c r="D15" s="58"/>
      <c r="E15" s="12" t="s">
        <v>1</v>
      </c>
      <c r="G15" s="30">
        <v>0</v>
      </c>
    </row>
    <row r="16" spans="1:8" ht="12.75" customHeight="1" x14ac:dyDescent="0.2">
      <c r="A16" s="9"/>
      <c r="B16" s="9"/>
      <c r="C16" s="9"/>
      <c r="D16" s="9"/>
      <c r="E16" s="3"/>
      <c r="G16" s="2"/>
    </row>
    <row r="17" spans="1:8" ht="12.75" customHeight="1" x14ac:dyDescent="0.2">
      <c r="A17" s="31" t="s">
        <v>112</v>
      </c>
      <c r="B17" s="9"/>
      <c r="C17" s="9"/>
      <c r="D17" s="9"/>
      <c r="E17" s="12"/>
      <c r="G17" s="9"/>
    </row>
    <row r="18" spans="1:8" ht="12.75" customHeight="1" x14ac:dyDescent="0.2">
      <c r="A18" s="9"/>
      <c r="B18" s="31" t="s">
        <v>111</v>
      </c>
      <c r="C18" s="9"/>
      <c r="D18" s="9"/>
      <c r="E18" s="12" t="s">
        <v>1</v>
      </c>
      <c r="G18" s="30" t="s">
        <v>285</v>
      </c>
    </row>
    <row r="19" spans="1:8" ht="12.75" customHeight="1" x14ac:dyDescent="0.2">
      <c r="A19" s="9"/>
      <c r="B19" s="31" t="s">
        <v>109</v>
      </c>
      <c r="C19" s="9"/>
      <c r="D19" s="9"/>
      <c r="E19" s="12" t="s">
        <v>1</v>
      </c>
      <c r="G19" s="30" t="s">
        <v>292</v>
      </c>
    </row>
    <row r="20" spans="1:8" ht="12.75" customHeight="1" x14ac:dyDescent="0.2">
      <c r="A20" s="9"/>
      <c r="B20" s="31" t="s">
        <v>108</v>
      </c>
      <c r="C20" s="9"/>
      <c r="D20" s="9"/>
      <c r="E20" s="12" t="s">
        <v>107</v>
      </c>
      <c r="G20" s="30">
        <v>7</v>
      </c>
      <c r="H20" s="1" t="s">
        <v>495</v>
      </c>
    </row>
    <row r="21" spans="1:8" ht="12.75" customHeight="1" x14ac:dyDescent="0.2">
      <c r="A21" s="9"/>
      <c r="B21" s="31" t="s">
        <v>106</v>
      </c>
      <c r="C21" s="9"/>
      <c r="D21" s="9"/>
      <c r="E21" s="12" t="s">
        <v>105</v>
      </c>
      <c r="G21" s="30">
        <v>8202</v>
      </c>
      <c r="H21" s="1" t="s">
        <v>577</v>
      </c>
    </row>
    <row r="22" spans="1:8" ht="12.75" customHeight="1" x14ac:dyDescent="0.2">
      <c r="A22" s="9"/>
      <c r="B22" s="31" t="s">
        <v>104</v>
      </c>
      <c r="C22" s="9"/>
      <c r="D22" s="9"/>
      <c r="E22" s="12" t="s">
        <v>103</v>
      </c>
      <c r="G22" s="111">
        <v>3000</v>
      </c>
      <c r="H22" s="223" t="s">
        <v>627</v>
      </c>
    </row>
    <row r="23" spans="1:8" ht="12.75" customHeight="1" x14ac:dyDescent="0.2">
      <c r="A23" s="9"/>
      <c r="B23" s="31" t="s">
        <v>102</v>
      </c>
      <c r="C23" s="9"/>
      <c r="D23" s="9"/>
      <c r="E23" s="12" t="s">
        <v>76</v>
      </c>
      <c r="G23" s="111">
        <v>2</v>
      </c>
      <c r="H23" s="223"/>
    </row>
    <row r="24" spans="1:8" ht="12.75" customHeight="1" x14ac:dyDescent="0.2">
      <c r="A24" s="9"/>
      <c r="B24" s="31" t="s">
        <v>607</v>
      </c>
      <c r="C24" s="9"/>
      <c r="D24" s="9"/>
      <c r="E24" s="12"/>
      <c r="G24" s="111">
        <v>1</v>
      </c>
      <c r="H24" s="117" t="s">
        <v>628</v>
      </c>
    </row>
    <row r="25" spans="1:8" ht="12.75" customHeight="1" x14ac:dyDescent="0.2">
      <c r="A25" s="9"/>
      <c r="B25" s="31" t="s">
        <v>608</v>
      </c>
      <c r="C25" s="9"/>
      <c r="D25" s="9"/>
      <c r="E25" s="12" t="s">
        <v>604</v>
      </c>
      <c r="G25" s="111">
        <v>2.7749999999999999</v>
      </c>
      <c r="H25" s="117" t="s">
        <v>444</v>
      </c>
    </row>
    <row r="26" spans="1:8" ht="12.75" customHeight="1" x14ac:dyDescent="0.2">
      <c r="A26" s="9"/>
      <c r="B26" s="31" t="s">
        <v>609</v>
      </c>
      <c r="C26" s="9"/>
      <c r="D26" s="9"/>
      <c r="E26" s="12" t="s">
        <v>605</v>
      </c>
      <c r="G26" s="111">
        <v>5</v>
      </c>
      <c r="H26" s="109" t="s">
        <v>484</v>
      </c>
    </row>
    <row r="27" spans="1:8" ht="12.75" customHeight="1" x14ac:dyDescent="0.2">
      <c r="A27" s="9"/>
      <c r="B27" s="31" t="s">
        <v>610</v>
      </c>
      <c r="C27" s="9"/>
      <c r="D27" s="9"/>
      <c r="E27" s="12" t="s">
        <v>101</v>
      </c>
      <c r="G27" s="11">
        <v>1763.4</v>
      </c>
      <c r="H27" s="1" t="s">
        <v>426</v>
      </c>
    </row>
    <row r="28" spans="1:8" ht="12.75" customHeight="1" x14ac:dyDescent="0.2">
      <c r="A28" s="9"/>
      <c r="B28" s="9"/>
      <c r="C28" s="9"/>
      <c r="D28" s="9"/>
      <c r="E28" s="12"/>
      <c r="G28" s="9"/>
    </row>
    <row r="29" spans="1:8" ht="12.75" customHeight="1" x14ac:dyDescent="0.2">
      <c r="A29" s="31" t="s">
        <v>100</v>
      </c>
      <c r="B29" s="9"/>
      <c r="C29" s="9"/>
      <c r="D29" s="9"/>
      <c r="E29" s="12"/>
      <c r="G29" s="9"/>
    </row>
    <row r="30" spans="1:8" ht="12.75" customHeight="1" x14ac:dyDescent="0.2">
      <c r="A30" s="9"/>
      <c r="B30" s="31" t="s">
        <v>99</v>
      </c>
      <c r="C30" s="9"/>
      <c r="D30" s="9"/>
      <c r="E30" s="12" t="s">
        <v>98</v>
      </c>
      <c r="G30" s="30">
        <v>20</v>
      </c>
      <c r="H30" s="1" t="s">
        <v>495</v>
      </c>
    </row>
    <row r="31" spans="1:8" ht="12.75" customHeight="1" x14ac:dyDescent="0.2">
      <c r="A31" s="9"/>
      <c r="B31" s="29" t="s">
        <v>97</v>
      </c>
      <c r="C31" s="9"/>
      <c r="D31" s="9"/>
      <c r="E31" s="12"/>
      <c r="G31" s="53"/>
    </row>
    <row r="32" spans="1:8" ht="12.75" customHeight="1" x14ac:dyDescent="0.2">
      <c r="A32" s="9"/>
      <c r="D32" s="9" t="s">
        <v>96</v>
      </c>
      <c r="E32" s="12" t="s">
        <v>89</v>
      </c>
      <c r="G32" s="84">
        <v>2.3114407700640678</v>
      </c>
      <c r="H32" s="1" t="s">
        <v>859</v>
      </c>
    </row>
    <row r="33" spans="1:8" ht="12.75" customHeight="1" x14ac:dyDescent="0.2">
      <c r="A33" s="9"/>
      <c r="B33" s="51"/>
      <c r="D33" s="9" t="s">
        <v>95</v>
      </c>
      <c r="E33" s="12" t="s">
        <v>89</v>
      </c>
      <c r="G33" s="84">
        <v>0.70959595959595967</v>
      </c>
    </row>
    <row r="34" spans="1:8" ht="12.75" customHeight="1" x14ac:dyDescent="0.2">
      <c r="A34" s="9"/>
      <c r="B34" s="50"/>
      <c r="D34" s="9" t="s">
        <v>94</v>
      </c>
      <c r="E34" s="12" t="s">
        <v>89</v>
      </c>
      <c r="G34" s="84">
        <v>95.648082658486899</v>
      </c>
    </row>
    <row r="35" spans="1:8" ht="12.75" customHeight="1" x14ac:dyDescent="0.2">
      <c r="A35" s="9"/>
      <c r="B35" s="50"/>
      <c r="D35" s="9" t="s">
        <v>93</v>
      </c>
      <c r="E35" s="12" t="s">
        <v>89</v>
      </c>
      <c r="G35" s="84">
        <v>0.85781663878910719</v>
      </c>
    </row>
    <row r="36" spans="1:8" ht="12.75" customHeight="1" x14ac:dyDescent="0.2">
      <c r="A36" s="9"/>
      <c r="B36" s="50"/>
      <c r="D36" s="9" t="s">
        <v>92</v>
      </c>
      <c r="E36" s="12" t="s">
        <v>89</v>
      </c>
      <c r="G36" s="84">
        <v>0.23653198653198657</v>
      </c>
    </row>
    <row r="37" spans="1:8" ht="12.75" customHeight="1" x14ac:dyDescent="0.2">
      <c r="A37" s="9"/>
      <c r="B37" s="9"/>
      <c r="D37" s="9" t="s">
        <v>91</v>
      </c>
      <c r="E37" s="12" t="s">
        <v>89</v>
      </c>
      <c r="G37" s="84">
        <v>0.11826599326599328</v>
      </c>
    </row>
    <row r="38" spans="1:8" ht="12.75" customHeight="1" x14ac:dyDescent="0.2">
      <c r="A38" s="9"/>
      <c r="B38" s="9"/>
      <c r="D38" s="9" t="s">
        <v>90</v>
      </c>
      <c r="E38" s="12" t="s">
        <v>89</v>
      </c>
      <c r="G38" s="84">
        <v>0.11826599326599328</v>
      </c>
    </row>
    <row r="39" spans="1:8" ht="12.75" customHeight="1" x14ac:dyDescent="0.2">
      <c r="A39" s="9"/>
      <c r="B39" s="9"/>
      <c r="D39" s="9"/>
      <c r="E39" s="12"/>
      <c r="G39" s="49"/>
    </row>
    <row r="40" spans="1:8" ht="12.75" customHeight="1" x14ac:dyDescent="0.2">
      <c r="A40" s="31" t="s">
        <v>88</v>
      </c>
      <c r="B40" s="9"/>
      <c r="C40" s="9"/>
      <c r="D40" s="9"/>
      <c r="E40" s="12"/>
      <c r="G40" s="47"/>
    </row>
    <row r="41" spans="1:8" ht="12.75" customHeight="1" x14ac:dyDescent="0.2">
      <c r="A41" s="45" t="s">
        <v>87</v>
      </c>
      <c r="B41" s="9"/>
      <c r="C41" s="9"/>
      <c r="D41" s="9"/>
      <c r="E41" s="12"/>
      <c r="G41" s="44"/>
    </row>
    <row r="42" spans="1:8" ht="12.75" customHeight="1" x14ac:dyDescent="0.2">
      <c r="A42" s="9"/>
      <c r="B42" s="31" t="s">
        <v>86</v>
      </c>
      <c r="C42" s="9"/>
      <c r="D42" s="9"/>
      <c r="E42" s="12" t="s">
        <v>70</v>
      </c>
      <c r="G42" s="30">
        <v>7128</v>
      </c>
      <c r="H42" s="1" t="s">
        <v>860</v>
      </c>
    </row>
    <row r="43" spans="1:8" ht="12.75" customHeight="1" x14ac:dyDescent="0.2">
      <c r="A43" s="9"/>
      <c r="B43" s="31" t="s">
        <v>85</v>
      </c>
      <c r="C43" s="9"/>
      <c r="D43" s="9"/>
      <c r="E43" s="12" t="s">
        <v>83</v>
      </c>
      <c r="G43" s="30">
        <v>3.19</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30">
        <v>1500</v>
      </c>
      <c r="H45" s="1" t="s">
        <v>494</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1</v>
      </c>
      <c r="H48" s="1" t="s">
        <v>455</v>
      </c>
    </row>
    <row r="49" spans="1:8" ht="12.75" customHeight="1" x14ac:dyDescent="0.2">
      <c r="A49" s="9"/>
      <c r="B49" s="29" t="s">
        <v>77</v>
      </c>
      <c r="C49" s="9"/>
      <c r="D49" s="9"/>
      <c r="E49" s="12" t="s">
        <v>76</v>
      </c>
      <c r="G49" s="86">
        <v>0</v>
      </c>
      <c r="H49" s="108" t="s">
        <v>496</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444</v>
      </c>
    </row>
    <row r="52" spans="1:8" ht="12.75" customHeight="1" x14ac:dyDescent="0.2">
      <c r="A52" s="9"/>
      <c r="B52" s="9"/>
      <c r="C52" s="9"/>
      <c r="D52" s="9"/>
      <c r="E52" s="12"/>
      <c r="G52" s="9"/>
    </row>
    <row r="53" spans="1:8" ht="12.75" customHeight="1" x14ac:dyDescent="0.2">
      <c r="A53" s="31" t="s">
        <v>75</v>
      </c>
      <c r="B53" s="9"/>
      <c r="C53" s="9"/>
      <c r="D53" s="9"/>
      <c r="E53" s="12"/>
      <c r="G53" s="9"/>
    </row>
    <row r="54" spans="1:8" ht="12.75" customHeight="1" x14ac:dyDescent="0.2">
      <c r="A54" s="9"/>
      <c r="B54" s="31" t="s">
        <v>74</v>
      </c>
      <c r="C54" s="9"/>
      <c r="D54" s="9"/>
      <c r="E54" s="12" t="s">
        <v>1</v>
      </c>
      <c r="G54" s="30">
        <v>0</v>
      </c>
      <c r="H54" s="1" t="s">
        <v>416</v>
      </c>
    </row>
    <row r="55" spans="1:8" ht="12.75" customHeight="1" x14ac:dyDescent="0.2">
      <c r="A55" s="9"/>
      <c r="B55" s="31" t="s">
        <v>73</v>
      </c>
      <c r="C55" s="9"/>
      <c r="D55" s="9"/>
      <c r="E55" s="12" t="s">
        <v>1</v>
      </c>
      <c r="G55" s="30">
        <v>1</v>
      </c>
      <c r="H55" s="1" t="s">
        <v>417</v>
      </c>
    </row>
    <row r="56" spans="1:8" ht="12.75" customHeight="1" x14ac:dyDescent="0.2">
      <c r="A56" s="9"/>
      <c r="B56" s="29" t="s">
        <v>72</v>
      </c>
      <c r="C56" s="9"/>
      <c r="D56" s="9"/>
      <c r="E56" s="12" t="s">
        <v>70</v>
      </c>
      <c r="G56" s="11">
        <v>51.8</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7"/>
    </row>
    <row r="59" spans="1:8" ht="12.75" customHeight="1" x14ac:dyDescent="0.2">
      <c r="A59" s="9" t="s">
        <v>69</v>
      </c>
      <c r="B59" s="10"/>
      <c r="C59" s="9"/>
      <c r="D59" s="9"/>
      <c r="E59" s="12"/>
      <c r="F59" s="8"/>
      <c r="G59" s="25"/>
    </row>
    <row r="60" spans="1:8" ht="12.75" customHeight="1" x14ac:dyDescent="0.2">
      <c r="A60" s="9"/>
      <c r="B60" s="21" t="s">
        <v>68</v>
      </c>
      <c r="C60" s="9"/>
      <c r="D60" s="9"/>
      <c r="E60" s="12"/>
      <c r="F60" s="8"/>
      <c r="G60" s="23"/>
    </row>
    <row r="61" spans="1:8" ht="12.75" customHeight="1" x14ac:dyDescent="0.2">
      <c r="A61" s="9"/>
      <c r="B61" s="21"/>
      <c r="C61" s="21" t="s">
        <v>67</v>
      </c>
      <c r="D61" s="9"/>
      <c r="E61" s="12" t="s">
        <v>1</v>
      </c>
      <c r="F61" s="8"/>
      <c r="G61" s="18">
        <v>1</v>
      </c>
      <c r="H61" s="1" t="s">
        <v>435</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1</v>
      </c>
      <c r="H65" s="1" t="s">
        <v>434</v>
      </c>
    </row>
    <row r="66" spans="1:8" ht="12.75" customHeight="1" x14ac:dyDescent="0.2">
      <c r="A66" s="9"/>
      <c r="B66" s="21"/>
      <c r="C66" s="21" t="s">
        <v>62</v>
      </c>
      <c r="D66" s="9"/>
      <c r="E66" s="12" t="s">
        <v>1</v>
      </c>
      <c r="F66" s="8"/>
      <c r="G66" s="18">
        <v>0</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87"/>
    </row>
    <row r="69" spans="1:8" ht="12.75" customHeight="1" x14ac:dyDescent="0.2">
      <c r="A69" s="16" t="s">
        <v>60</v>
      </c>
      <c r="B69" s="19"/>
      <c r="C69" s="16"/>
      <c r="D69" s="16"/>
      <c r="E69" s="15"/>
      <c r="F69" s="8"/>
      <c r="G69" s="8"/>
    </row>
    <row r="70" spans="1:8" ht="12.75" customHeight="1" x14ac:dyDescent="0.2">
      <c r="A70" s="16"/>
      <c r="B70" s="17" t="s">
        <v>59</v>
      </c>
      <c r="C70" s="16"/>
      <c r="D70" s="16"/>
      <c r="E70" s="15"/>
      <c r="F70" s="8"/>
      <c r="G70" s="88"/>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0</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90"/>
    </row>
    <row r="76" spans="1:8" ht="12.75" customHeight="1" x14ac:dyDescent="0.2">
      <c r="A76" s="9"/>
      <c r="B76" s="10"/>
      <c r="C76" s="9" t="s">
        <v>53</v>
      </c>
      <c r="D76" s="9"/>
      <c r="E76" s="12" t="s">
        <v>49</v>
      </c>
      <c r="F76" s="8"/>
      <c r="G76" s="133">
        <v>8277</v>
      </c>
      <c r="H76" s="1" t="s">
        <v>666</v>
      </c>
    </row>
    <row r="77" spans="1:8" ht="12.75" customHeight="1" x14ac:dyDescent="0.2">
      <c r="A77" s="9"/>
      <c r="B77" s="10"/>
      <c r="C77" s="9" t="s">
        <v>52</v>
      </c>
      <c r="D77" s="9"/>
      <c r="E77" s="12" t="s">
        <v>49</v>
      </c>
      <c r="F77" s="8"/>
      <c r="G77" s="18">
        <v>0</v>
      </c>
    </row>
    <row r="78" spans="1:8" ht="12.75" customHeight="1" x14ac:dyDescent="0.2">
      <c r="A78" s="9"/>
      <c r="B78" s="10"/>
      <c r="C78" s="9" t="s">
        <v>51</v>
      </c>
      <c r="D78" s="9"/>
      <c r="E78" s="12" t="s">
        <v>49</v>
      </c>
      <c r="F78" s="8"/>
      <c r="G78" s="18">
        <v>0</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14"/>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7"/>
      <c r="H82" s="106" t="s">
        <v>428</v>
      </c>
    </row>
    <row r="83" spans="1:8" x14ac:dyDescent="0.2">
      <c r="H83" s="1" t="s">
        <v>795</v>
      </c>
    </row>
    <row r="86" spans="1:8" ht="15" x14ac:dyDescent="0.25">
      <c r="A86"/>
      <c r="B86"/>
      <c r="C86"/>
      <c r="D86"/>
      <c r="E86"/>
    </row>
    <row r="87" spans="1:8" ht="15" x14ac:dyDescent="0.25">
      <c r="A87"/>
      <c r="B87" t="s">
        <v>842</v>
      </c>
      <c r="C87" t="s">
        <v>843</v>
      </c>
      <c r="D87" t="s">
        <v>844</v>
      </c>
      <c r="E87" t="s">
        <v>845</v>
      </c>
    </row>
    <row r="88" spans="1:8" ht="15.75" x14ac:dyDescent="0.25">
      <c r="A88" s="186" t="s">
        <v>846</v>
      </c>
      <c r="B88" s="84">
        <v>2</v>
      </c>
      <c r="C88" s="187">
        <v>2.3532139712039259</v>
      </c>
      <c r="D88" s="188">
        <f>(B88*$B$97+C88*$B$100)/$B$101</f>
        <v>2.3114407700640678</v>
      </c>
      <c r="E88" s="187">
        <v>2.3555677578680436</v>
      </c>
    </row>
    <row r="89" spans="1:8" ht="15.75" x14ac:dyDescent="0.25">
      <c r="A89" s="189" t="s">
        <v>847</v>
      </c>
      <c r="B89" s="84">
        <v>6</v>
      </c>
      <c r="C89" s="187">
        <v>0</v>
      </c>
      <c r="D89" s="188">
        <f t="shared" ref="D89:D94" si="0">(B89*$B$97+C89*$B$100)/$B$101</f>
        <v>0.70959595959595967</v>
      </c>
      <c r="E89" s="187">
        <v>0</v>
      </c>
    </row>
    <row r="90" spans="1:8" ht="15.75" x14ac:dyDescent="0.25">
      <c r="A90" s="189" t="s">
        <v>848</v>
      </c>
      <c r="B90" s="84">
        <v>84</v>
      </c>
      <c r="C90" s="187">
        <v>97.21042691960136</v>
      </c>
      <c r="D90" s="188">
        <f t="shared" si="0"/>
        <v>95.648082658486899</v>
      </c>
      <c r="E90" s="187">
        <v>97.207352262199009</v>
      </c>
    </row>
    <row r="91" spans="1:8" ht="15.75" x14ac:dyDescent="0.25">
      <c r="A91" s="189" t="s">
        <v>849</v>
      </c>
      <c r="B91" s="84">
        <v>4</v>
      </c>
      <c r="C91" s="187">
        <v>0.4363591091947106</v>
      </c>
      <c r="D91" s="188">
        <f t="shared" si="0"/>
        <v>0.85781663878910719</v>
      </c>
      <c r="E91" s="187">
        <v>0.43707997993294473</v>
      </c>
    </row>
    <row r="92" spans="1:8" ht="15.75" x14ac:dyDescent="0.25">
      <c r="A92" s="189" t="s">
        <v>850</v>
      </c>
      <c r="B92" s="84">
        <v>2</v>
      </c>
      <c r="C92" s="187">
        <v>0</v>
      </c>
      <c r="D92" s="188">
        <f t="shared" si="0"/>
        <v>0.23653198653198657</v>
      </c>
      <c r="E92" s="187">
        <v>0</v>
      </c>
    </row>
    <row r="93" spans="1:8" ht="15.75" x14ac:dyDescent="0.25">
      <c r="A93" s="189" t="s">
        <v>851</v>
      </c>
      <c r="B93" s="84">
        <v>1</v>
      </c>
      <c r="C93" s="187">
        <v>0</v>
      </c>
      <c r="D93" s="188">
        <f t="shared" si="0"/>
        <v>0.11826599326599328</v>
      </c>
      <c r="E93" s="187">
        <v>0</v>
      </c>
    </row>
    <row r="94" spans="1:8" ht="15.75" x14ac:dyDescent="0.25">
      <c r="A94" s="189" t="s">
        <v>852</v>
      </c>
      <c r="B94" s="84">
        <v>1</v>
      </c>
      <c r="C94" s="187">
        <v>0</v>
      </c>
      <c r="D94" s="188">
        <f t="shared" si="0"/>
        <v>0.11826599326599328</v>
      </c>
      <c r="E94" s="187">
        <v>0</v>
      </c>
    </row>
    <row r="95" spans="1:8" ht="15" x14ac:dyDescent="0.25">
      <c r="A95" s="190" t="s">
        <v>727</v>
      </c>
      <c r="B95"/>
      <c r="C95"/>
      <c r="D95">
        <f>SUM(D88:D94)</f>
        <v>100</v>
      </c>
      <c r="E95"/>
    </row>
    <row r="96" spans="1:8" ht="15" x14ac:dyDescent="0.25">
      <c r="A96"/>
      <c r="B96"/>
      <c r="C96"/>
      <c r="D96"/>
      <c r="E96"/>
    </row>
    <row r="97" spans="1:5" ht="15" x14ac:dyDescent="0.25">
      <c r="A97" s="191" t="s">
        <v>853</v>
      </c>
      <c r="B97">
        <v>843</v>
      </c>
      <c r="C97" t="s">
        <v>70</v>
      </c>
      <c r="D97"/>
      <c r="E97"/>
    </row>
    <row r="98" spans="1:5" ht="15" x14ac:dyDescent="0.25">
      <c r="A98" s="191" t="s">
        <v>854</v>
      </c>
      <c r="B98">
        <v>1500</v>
      </c>
      <c r="C98" t="s">
        <v>855</v>
      </c>
      <c r="D98"/>
      <c r="E98"/>
    </row>
    <row r="99" spans="1:5" ht="15" x14ac:dyDescent="0.25">
      <c r="A99" s="191" t="s">
        <v>856</v>
      </c>
      <c r="B99">
        <v>3.19</v>
      </c>
      <c r="C99" t="s">
        <v>83</v>
      </c>
      <c r="D99"/>
      <c r="E99"/>
    </row>
    <row r="100" spans="1:5" ht="15" x14ac:dyDescent="0.25">
      <c r="A100" s="191" t="s">
        <v>857</v>
      </c>
      <c r="B100">
        <f>B98*(B99+1)</f>
        <v>6284.9999999999991</v>
      </c>
      <c r="C100" t="s">
        <v>70</v>
      </c>
      <c r="D100"/>
      <c r="E100"/>
    </row>
    <row r="101" spans="1:5" ht="15" x14ac:dyDescent="0.25">
      <c r="A101" s="191" t="s">
        <v>858</v>
      </c>
      <c r="B101">
        <f>B100+B97</f>
        <v>7127.9999999999991</v>
      </c>
      <c r="C101" t="s">
        <v>70</v>
      </c>
      <c r="D101"/>
      <c r="E101"/>
    </row>
  </sheetData>
  <mergeCells count="2">
    <mergeCell ref="A5:D5"/>
    <mergeCell ref="H22:H2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showGridLines="0" workbookViewId="0">
      <selection activeCell="H32" sqref="H32"/>
    </sheetView>
  </sheetViews>
  <sheetFormatPr defaultColWidth="8.85546875" defaultRowHeight="12.75" x14ac:dyDescent="0.2"/>
  <cols>
    <col min="1" max="7" width="8.85546875" style="1"/>
    <col min="8" max="8" width="146.85546875" style="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row r="5" spans="1:8" ht="12.75" customHeight="1" x14ac:dyDescent="0.2">
      <c r="A5" s="222" t="s">
        <v>46</v>
      </c>
      <c r="B5" s="222"/>
      <c r="C5" s="222"/>
      <c r="D5" s="222"/>
      <c r="E5" s="5" t="s">
        <v>45</v>
      </c>
      <c r="G5" s="79"/>
    </row>
    <row r="6" spans="1:8" ht="12.75" customHeight="1" x14ac:dyDescent="0.2">
      <c r="A6" s="79"/>
      <c r="B6" s="79"/>
      <c r="C6" s="79"/>
      <c r="D6" s="79"/>
      <c r="G6" s="79"/>
    </row>
    <row r="7" spans="1:8" ht="12.75" customHeight="1" x14ac:dyDescent="0.2">
      <c r="A7" s="31" t="s">
        <v>121</v>
      </c>
      <c r="B7" s="9"/>
      <c r="C7" s="9"/>
      <c r="D7" s="9"/>
    </row>
    <row r="8" spans="1:8" ht="12.75" customHeight="1" x14ac:dyDescent="0.2">
      <c r="A8" s="60" t="s">
        <v>120</v>
      </c>
      <c r="B8" s="9"/>
      <c r="C8" s="9"/>
      <c r="D8" s="9"/>
      <c r="H8" s="5" t="s">
        <v>430</v>
      </c>
    </row>
    <row r="9" spans="1:8" ht="12.75" customHeight="1" x14ac:dyDescent="0.25">
      <c r="A9" s="9"/>
      <c r="B9" s="59" t="s">
        <v>119</v>
      </c>
      <c r="C9" s="58"/>
      <c r="D9" s="58"/>
      <c r="E9" s="12" t="s">
        <v>1</v>
      </c>
      <c r="G9" s="30">
        <v>0</v>
      </c>
    </row>
    <row r="10" spans="1:8" ht="12.75" customHeight="1" x14ac:dyDescent="0.25">
      <c r="A10" s="9"/>
      <c r="B10" s="59" t="s">
        <v>118</v>
      </c>
      <c r="C10" s="58"/>
      <c r="D10" s="58"/>
      <c r="E10" s="12" t="s">
        <v>1</v>
      </c>
      <c r="G10" s="30">
        <v>1</v>
      </c>
      <c r="H10" s="107" t="s">
        <v>497</v>
      </c>
    </row>
    <row r="11" spans="1:8" ht="12.75" customHeight="1" x14ac:dyDescent="0.25">
      <c r="A11" s="9"/>
      <c r="B11" s="59" t="s">
        <v>117</v>
      </c>
      <c r="C11" s="58"/>
      <c r="D11" s="58"/>
      <c r="E11" s="12" t="s">
        <v>1</v>
      </c>
      <c r="G11" s="30">
        <v>0</v>
      </c>
    </row>
    <row r="12" spans="1:8" ht="12.75" customHeight="1" x14ac:dyDescent="0.25">
      <c r="A12" s="9"/>
      <c r="B12" s="59" t="s">
        <v>116</v>
      </c>
      <c r="C12" s="58"/>
      <c r="D12" s="58"/>
      <c r="E12" s="12" t="s">
        <v>1</v>
      </c>
      <c r="G12" s="30">
        <v>0</v>
      </c>
    </row>
    <row r="13" spans="1:8" ht="12.75" customHeight="1" x14ac:dyDescent="0.25">
      <c r="A13" s="9"/>
      <c r="B13" s="59" t="s">
        <v>115</v>
      </c>
      <c r="C13" s="58"/>
      <c r="D13" s="58"/>
      <c r="E13" s="12" t="s">
        <v>1</v>
      </c>
      <c r="G13" s="30">
        <v>1</v>
      </c>
      <c r="H13" s="107" t="s">
        <v>497</v>
      </c>
    </row>
    <row r="14" spans="1:8" ht="12.75" customHeight="1" x14ac:dyDescent="0.25">
      <c r="A14" s="9"/>
      <c r="B14" s="59" t="s">
        <v>114</v>
      </c>
      <c r="C14" s="58"/>
      <c r="D14" s="58"/>
      <c r="E14" s="12" t="s">
        <v>1</v>
      </c>
      <c r="G14" s="30">
        <v>0</v>
      </c>
    </row>
    <row r="15" spans="1:8" ht="12.75" customHeight="1" x14ac:dyDescent="0.2">
      <c r="A15" s="9"/>
      <c r="B15" s="4" t="s">
        <v>113</v>
      </c>
      <c r="C15" s="58"/>
      <c r="D15" s="58"/>
      <c r="E15" s="12" t="s">
        <v>1</v>
      </c>
      <c r="G15" s="30">
        <v>0</v>
      </c>
    </row>
    <row r="16" spans="1:8" ht="12.75" customHeight="1" x14ac:dyDescent="0.2">
      <c r="A16" s="9"/>
      <c r="B16" s="9"/>
      <c r="C16" s="9"/>
      <c r="D16" s="9"/>
      <c r="E16" s="3"/>
      <c r="G16" s="2"/>
    </row>
    <row r="17" spans="1:8" ht="12.75" customHeight="1" x14ac:dyDescent="0.2">
      <c r="A17" s="31" t="s">
        <v>112</v>
      </c>
      <c r="B17" s="9"/>
      <c r="C17" s="9"/>
      <c r="D17" s="9"/>
      <c r="E17" s="12"/>
      <c r="G17" s="9"/>
    </row>
    <row r="18" spans="1:8" ht="12.75" customHeight="1" x14ac:dyDescent="0.2">
      <c r="A18" s="9"/>
      <c r="B18" s="31" t="s">
        <v>111</v>
      </c>
      <c r="C18" s="9"/>
      <c r="D18" s="9"/>
      <c r="E18" s="12" t="s">
        <v>1</v>
      </c>
      <c r="G18" s="30" t="s">
        <v>285</v>
      </c>
    </row>
    <row r="19" spans="1:8" ht="12.75" customHeight="1" x14ac:dyDescent="0.2">
      <c r="A19" s="9"/>
      <c r="B19" s="31" t="s">
        <v>109</v>
      </c>
      <c r="C19" s="9"/>
      <c r="D19" s="9"/>
      <c r="E19" s="12" t="s">
        <v>1</v>
      </c>
      <c r="G19" s="30" t="s">
        <v>293</v>
      </c>
    </row>
    <row r="20" spans="1:8" ht="12.75" customHeight="1" x14ac:dyDescent="0.25">
      <c r="A20" s="9"/>
      <c r="B20" s="31" t="s">
        <v>108</v>
      </c>
      <c r="C20" s="9"/>
      <c r="D20" s="9"/>
      <c r="E20" s="12" t="s">
        <v>107</v>
      </c>
      <c r="G20" s="30">
        <v>1</v>
      </c>
      <c r="H20" s="107" t="s">
        <v>497</v>
      </c>
    </row>
    <row r="21" spans="1:8" ht="12.75" customHeight="1" x14ac:dyDescent="0.25">
      <c r="A21" s="9"/>
      <c r="B21" s="31" t="s">
        <v>106</v>
      </c>
      <c r="C21" s="9"/>
      <c r="D21" s="9"/>
      <c r="E21" s="12" t="s">
        <v>105</v>
      </c>
      <c r="G21" s="111">
        <v>7300</v>
      </c>
      <c r="H21" s="107" t="s">
        <v>581</v>
      </c>
    </row>
    <row r="22" spans="1:8" ht="12.75" customHeight="1" x14ac:dyDescent="0.2">
      <c r="A22" s="9"/>
      <c r="B22" s="31" t="s">
        <v>104</v>
      </c>
      <c r="C22" s="9"/>
      <c r="D22" s="9"/>
      <c r="E22" s="12" t="s">
        <v>103</v>
      </c>
      <c r="G22" s="111">
        <v>3000</v>
      </c>
      <c r="H22" s="223" t="s">
        <v>627</v>
      </c>
    </row>
    <row r="23" spans="1:8" ht="12.75" customHeight="1" x14ac:dyDescent="0.2">
      <c r="A23" s="9"/>
      <c r="B23" s="31" t="s">
        <v>102</v>
      </c>
      <c r="C23" s="9"/>
      <c r="D23" s="9"/>
      <c r="E23" s="12" t="s">
        <v>76</v>
      </c>
      <c r="G23" s="111">
        <v>2</v>
      </c>
      <c r="H23" s="223"/>
    </row>
    <row r="24" spans="1:8" ht="12.75" customHeight="1" x14ac:dyDescent="0.2">
      <c r="A24" s="9"/>
      <c r="B24" s="31" t="s">
        <v>607</v>
      </c>
      <c r="C24" s="9"/>
      <c r="D24" s="9"/>
      <c r="E24" s="12"/>
      <c r="G24" s="111">
        <v>1</v>
      </c>
      <c r="H24" s="117" t="s">
        <v>628</v>
      </c>
    </row>
    <row r="25" spans="1:8" ht="12.75" customHeight="1" x14ac:dyDescent="0.2">
      <c r="A25" s="9"/>
      <c r="B25" s="31" t="s">
        <v>608</v>
      </c>
      <c r="C25" s="9"/>
      <c r="D25" s="9"/>
      <c r="E25" s="12" t="s">
        <v>604</v>
      </c>
      <c r="G25" s="111">
        <v>2.7749999999999999</v>
      </c>
      <c r="H25" s="117" t="s">
        <v>444</v>
      </c>
    </row>
    <row r="26" spans="1:8" ht="12.75" customHeight="1" x14ac:dyDescent="0.2">
      <c r="A26" s="9"/>
      <c r="B26" s="31" t="s">
        <v>609</v>
      </c>
      <c r="C26" s="9"/>
      <c r="D26" s="9"/>
      <c r="E26" s="12" t="s">
        <v>605</v>
      </c>
      <c r="G26" s="111">
        <v>5</v>
      </c>
      <c r="H26" s="109" t="s">
        <v>484</v>
      </c>
    </row>
    <row r="27" spans="1:8" ht="12.75" customHeight="1" x14ac:dyDescent="0.2">
      <c r="A27" s="9"/>
      <c r="B27" s="31" t="s">
        <v>610</v>
      </c>
      <c r="C27" s="9"/>
      <c r="D27" s="9"/>
      <c r="E27" s="12" t="s">
        <v>101</v>
      </c>
      <c r="G27" s="11">
        <v>1569.5</v>
      </c>
      <c r="H27" s="1" t="s">
        <v>426</v>
      </c>
    </row>
    <row r="28" spans="1:8" ht="12.75" customHeight="1" x14ac:dyDescent="0.2">
      <c r="A28" s="9"/>
      <c r="B28" s="9"/>
      <c r="C28" s="9"/>
      <c r="D28" s="9"/>
      <c r="E28" s="12"/>
      <c r="G28" s="9"/>
    </row>
    <row r="29" spans="1:8" ht="12.75" customHeight="1" x14ac:dyDescent="0.2">
      <c r="A29" s="31" t="s">
        <v>100</v>
      </c>
      <c r="B29" s="9"/>
      <c r="C29" s="9"/>
      <c r="D29" s="9"/>
      <c r="E29" s="12"/>
      <c r="G29" s="9"/>
    </row>
    <row r="30" spans="1:8" ht="12.75" customHeight="1" x14ac:dyDescent="0.2">
      <c r="A30" s="9"/>
      <c r="B30" s="31" t="s">
        <v>99</v>
      </c>
      <c r="C30" s="9"/>
      <c r="D30" s="9"/>
      <c r="E30" s="12" t="s">
        <v>98</v>
      </c>
      <c r="G30" s="30">
        <v>20.5</v>
      </c>
      <c r="H30" s="1" t="s">
        <v>499</v>
      </c>
    </row>
    <row r="31" spans="1:8" ht="12.75" customHeight="1" x14ac:dyDescent="0.2">
      <c r="A31" s="9"/>
      <c r="B31" s="29" t="s">
        <v>97</v>
      </c>
      <c r="C31" s="9"/>
      <c r="D31" s="9"/>
      <c r="E31" s="12"/>
      <c r="G31" s="53"/>
    </row>
    <row r="32" spans="1:8" ht="12.75" customHeight="1" x14ac:dyDescent="0.2">
      <c r="A32" s="9"/>
      <c r="D32" s="9" t="s">
        <v>96</v>
      </c>
      <c r="E32" s="12" t="s">
        <v>89</v>
      </c>
      <c r="G32" s="84">
        <v>2.3085722366348036</v>
      </c>
      <c r="H32" s="1" t="s">
        <v>859</v>
      </c>
    </row>
    <row r="33" spans="1:8" ht="12.75" customHeight="1" x14ac:dyDescent="0.2">
      <c r="A33" s="9"/>
      <c r="B33" s="51"/>
      <c r="D33" s="9" t="s">
        <v>95</v>
      </c>
      <c r="E33" s="12" t="s">
        <v>89</v>
      </c>
      <c r="G33" s="84">
        <v>0.81213872832369938</v>
      </c>
    </row>
    <row r="34" spans="1:8" ht="12.75" customHeight="1" x14ac:dyDescent="0.2">
      <c r="A34" s="9"/>
      <c r="B34" s="50"/>
      <c r="D34" s="9" t="s">
        <v>94</v>
      </c>
      <c r="E34" s="12" t="s">
        <v>89</v>
      </c>
      <c r="G34" s="84">
        <v>95.372726720067931</v>
      </c>
    </row>
    <row r="35" spans="1:8" ht="12.75" customHeight="1" x14ac:dyDescent="0.2">
      <c r="A35" s="9"/>
      <c r="B35" s="50"/>
      <c r="D35" s="9" t="s">
        <v>93</v>
      </c>
      <c r="E35" s="12" t="s">
        <v>89</v>
      </c>
      <c r="G35" s="84">
        <v>0.96513649609109431</v>
      </c>
    </row>
    <row r="36" spans="1:8" ht="12.75" customHeight="1" x14ac:dyDescent="0.2">
      <c r="A36" s="9"/>
      <c r="B36" s="50"/>
      <c r="D36" s="9" t="s">
        <v>92</v>
      </c>
      <c r="E36" s="12" t="s">
        <v>89</v>
      </c>
      <c r="G36" s="84">
        <v>0.27071290944123316</v>
      </c>
    </row>
    <row r="37" spans="1:8" ht="12.75" customHeight="1" x14ac:dyDescent="0.2">
      <c r="A37" s="9"/>
      <c r="B37" s="9"/>
      <c r="D37" s="9" t="s">
        <v>91</v>
      </c>
      <c r="E37" s="12" t="s">
        <v>89</v>
      </c>
      <c r="G37" s="84">
        <v>0.13535645472061658</v>
      </c>
    </row>
    <row r="38" spans="1:8" ht="12.75" customHeight="1" x14ac:dyDescent="0.2">
      <c r="A38" s="9"/>
      <c r="B38" s="9"/>
      <c r="D38" s="9" t="s">
        <v>90</v>
      </c>
      <c r="E38" s="12" t="s">
        <v>89</v>
      </c>
      <c r="G38" s="84">
        <v>0.13535645472061658</v>
      </c>
    </row>
    <row r="39" spans="1:8" ht="12.75" customHeight="1" x14ac:dyDescent="0.2">
      <c r="A39" s="9"/>
      <c r="B39" s="9"/>
      <c r="D39" s="9"/>
      <c r="E39" s="12"/>
      <c r="G39" s="49"/>
    </row>
    <row r="40" spans="1:8" ht="12.75" customHeight="1" x14ac:dyDescent="0.2">
      <c r="A40" s="31" t="s">
        <v>88</v>
      </c>
      <c r="B40" s="9"/>
      <c r="C40" s="9"/>
      <c r="D40" s="9"/>
      <c r="E40" s="12"/>
      <c r="G40" s="47"/>
    </row>
    <row r="41" spans="1:8" ht="12.75" customHeight="1" x14ac:dyDescent="0.2">
      <c r="A41" s="45" t="s">
        <v>87</v>
      </c>
      <c r="B41" s="9"/>
      <c r="C41" s="9"/>
      <c r="D41" s="9"/>
      <c r="E41" s="12"/>
      <c r="G41" s="44"/>
    </row>
    <row r="42" spans="1:8" ht="12.75" customHeight="1" x14ac:dyDescent="0.2">
      <c r="A42" s="9"/>
      <c r="B42" s="31" t="s">
        <v>86</v>
      </c>
      <c r="C42" s="9"/>
      <c r="D42" s="9"/>
      <c r="E42" s="12" t="s">
        <v>70</v>
      </c>
      <c r="G42" s="30">
        <v>6228</v>
      </c>
      <c r="H42" s="1" t="s">
        <v>860</v>
      </c>
    </row>
    <row r="43" spans="1:8" ht="12.75" customHeight="1" x14ac:dyDescent="0.2">
      <c r="A43" s="9"/>
      <c r="B43" s="31" t="s">
        <v>85</v>
      </c>
      <c r="C43" s="9"/>
      <c r="D43" s="9"/>
      <c r="E43" s="12" t="s">
        <v>83</v>
      </c>
      <c r="G43" s="30">
        <v>2.59</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30">
        <v>1500</v>
      </c>
      <c r="H45" s="1" t="s">
        <v>494</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1</v>
      </c>
      <c r="H48" s="1" t="s">
        <v>455</v>
      </c>
    </row>
    <row r="49" spans="1:8" ht="12.75" customHeight="1" x14ac:dyDescent="0.25">
      <c r="A49" s="9"/>
      <c r="B49" s="29" t="s">
        <v>77</v>
      </c>
      <c r="C49" s="9"/>
      <c r="D49" s="9"/>
      <c r="E49" s="12" t="s">
        <v>76</v>
      </c>
      <c r="G49" s="86">
        <v>0</v>
      </c>
      <c r="H49" s="107" t="s">
        <v>498</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444</v>
      </c>
    </row>
    <row r="52" spans="1:8" ht="12.75" customHeight="1" x14ac:dyDescent="0.2">
      <c r="A52" s="9"/>
      <c r="B52" s="9"/>
      <c r="C52" s="9"/>
      <c r="D52" s="9"/>
      <c r="E52" s="12"/>
      <c r="G52" s="9"/>
    </row>
    <row r="53" spans="1:8" ht="12.75" customHeight="1" x14ac:dyDescent="0.2">
      <c r="A53" s="31" t="s">
        <v>75</v>
      </c>
      <c r="B53" s="9"/>
      <c r="C53" s="9"/>
      <c r="D53" s="9"/>
      <c r="E53" s="12"/>
      <c r="G53" s="9"/>
    </row>
    <row r="54" spans="1:8" ht="12.75" customHeight="1" x14ac:dyDescent="0.2">
      <c r="A54" s="9"/>
      <c r="B54" s="31" t="s">
        <v>74</v>
      </c>
      <c r="C54" s="9"/>
      <c r="D54" s="9"/>
      <c r="E54" s="12" t="s">
        <v>1</v>
      </c>
      <c r="G54" s="30">
        <v>0</v>
      </c>
      <c r="H54" s="1" t="s">
        <v>416</v>
      </c>
    </row>
    <row r="55" spans="1:8" ht="12.75" customHeight="1" x14ac:dyDescent="0.2">
      <c r="A55" s="9"/>
      <c r="B55" s="31" t="s">
        <v>73</v>
      </c>
      <c r="C55" s="9"/>
      <c r="D55" s="9"/>
      <c r="E55" s="12" t="s">
        <v>1</v>
      </c>
      <c r="G55" s="30">
        <v>1</v>
      </c>
      <c r="H55" s="1" t="s">
        <v>417</v>
      </c>
    </row>
    <row r="56" spans="1:8" ht="12.75" customHeight="1" x14ac:dyDescent="0.2">
      <c r="A56" s="9"/>
      <c r="B56" s="29" t="s">
        <v>72</v>
      </c>
      <c r="C56" s="9"/>
      <c r="D56" s="9"/>
      <c r="E56" s="12" t="s">
        <v>70</v>
      </c>
      <c r="G56" s="11">
        <v>51.8</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7"/>
    </row>
    <row r="59" spans="1:8" ht="12.75" customHeight="1" x14ac:dyDescent="0.2">
      <c r="A59" s="9" t="s">
        <v>69</v>
      </c>
      <c r="B59" s="10"/>
      <c r="C59" s="9"/>
      <c r="D59" s="9"/>
      <c r="E59" s="12"/>
      <c r="F59" s="8"/>
      <c r="G59" s="25"/>
    </row>
    <row r="60" spans="1:8" ht="12.75" customHeight="1" x14ac:dyDescent="0.2">
      <c r="A60" s="9"/>
      <c r="B60" s="21" t="s">
        <v>68</v>
      </c>
      <c r="C60" s="9"/>
      <c r="D60" s="9"/>
      <c r="E60" s="12"/>
      <c r="F60" s="8"/>
      <c r="G60" s="23"/>
    </row>
    <row r="61" spans="1:8" ht="12.75" customHeight="1" x14ac:dyDescent="0.2">
      <c r="A61" s="9"/>
      <c r="B61" s="21"/>
      <c r="C61" s="21" t="s">
        <v>67</v>
      </c>
      <c r="D61" s="9"/>
      <c r="E61" s="12" t="s">
        <v>1</v>
      </c>
      <c r="F61" s="8"/>
      <c r="G61" s="18">
        <v>1</v>
      </c>
      <c r="H61" s="1" t="s">
        <v>435</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1</v>
      </c>
      <c r="H65" s="1" t="s">
        <v>434</v>
      </c>
    </row>
    <row r="66" spans="1:8" ht="12.75" customHeight="1" x14ac:dyDescent="0.2">
      <c r="A66" s="9"/>
      <c r="B66" s="21"/>
      <c r="C66" s="21" t="s">
        <v>62</v>
      </c>
      <c r="D66" s="9"/>
      <c r="E66" s="12" t="s">
        <v>1</v>
      </c>
      <c r="F66" s="8"/>
      <c r="G66" s="18">
        <v>0</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87"/>
    </row>
    <row r="69" spans="1:8" ht="12.75" customHeight="1" x14ac:dyDescent="0.2">
      <c r="A69" s="16" t="s">
        <v>60</v>
      </c>
      <c r="B69" s="19"/>
      <c r="C69" s="16"/>
      <c r="D69" s="16"/>
      <c r="E69" s="15"/>
      <c r="F69" s="8"/>
      <c r="G69" s="8"/>
    </row>
    <row r="70" spans="1:8" ht="12.75" customHeight="1" x14ac:dyDescent="0.2">
      <c r="A70" s="16"/>
      <c r="B70" s="17" t="s">
        <v>59</v>
      </c>
      <c r="C70" s="16"/>
      <c r="D70" s="16"/>
      <c r="E70" s="15"/>
      <c r="F70" s="8"/>
      <c r="G70" s="88"/>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0</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90"/>
    </row>
    <row r="76" spans="1:8" ht="12.75" customHeight="1" x14ac:dyDescent="0.2">
      <c r="A76" s="9"/>
      <c r="B76" s="10"/>
      <c r="C76" s="9" t="s">
        <v>53</v>
      </c>
      <c r="D76" s="9"/>
      <c r="E76" s="12" t="s">
        <v>49</v>
      </c>
      <c r="F76" s="8"/>
      <c r="G76" s="133">
        <v>8277</v>
      </c>
      <c r="H76" s="1" t="s">
        <v>666</v>
      </c>
    </row>
    <row r="77" spans="1:8" ht="12.75" customHeight="1" x14ac:dyDescent="0.2">
      <c r="A77" s="9"/>
      <c r="B77" s="10"/>
      <c r="C77" s="9" t="s">
        <v>52</v>
      </c>
      <c r="D77" s="9"/>
      <c r="E77" s="12" t="s">
        <v>49</v>
      </c>
      <c r="F77" s="8"/>
      <c r="G77" s="18">
        <v>0</v>
      </c>
    </row>
    <row r="78" spans="1:8" ht="12.75" customHeight="1" x14ac:dyDescent="0.2">
      <c r="A78" s="9"/>
      <c r="B78" s="10"/>
      <c r="C78" s="9" t="s">
        <v>51</v>
      </c>
      <c r="D78" s="9"/>
      <c r="E78" s="12" t="s">
        <v>49</v>
      </c>
      <c r="F78" s="8"/>
      <c r="G78" s="18">
        <v>0</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14"/>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7"/>
      <c r="H82" s="106" t="s">
        <v>428</v>
      </c>
    </row>
    <row r="83" spans="1:8" x14ac:dyDescent="0.2">
      <c r="H83" s="1" t="s">
        <v>795</v>
      </c>
    </row>
    <row r="86" spans="1:8" ht="15" x14ac:dyDescent="0.25">
      <c r="A86"/>
      <c r="B86"/>
      <c r="C86"/>
      <c r="D86"/>
      <c r="E86"/>
    </row>
    <row r="87" spans="1:8" ht="15" x14ac:dyDescent="0.25">
      <c r="A87"/>
      <c r="B87" t="s">
        <v>842</v>
      </c>
      <c r="C87" t="s">
        <v>843</v>
      </c>
      <c r="D87" t="s">
        <v>844</v>
      </c>
      <c r="E87" t="s">
        <v>845</v>
      </c>
    </row>
    <row r="88" spans="1:8" ht="15.75" x14ac:dyDescent="0.25">
      <c r="A88" s="186" t="s">
        <v>846</v>
      </c>
      <c r="B88" s="84">
        <v>2</v>
      </c>
      <c r="C88" s="187">
        <v>2.3568779739575776</v>
      </c>
      <c r="D88" s="188">
        <f>(B88*$B$97+C88*$B$100)/$B$101</f>
        <v>2.3085722366348036</v>
      </c>
      <c r="E88" s="187">
        <v>2.3580866917626531</v>
      </c>
    </row>
    <row r="89" spans="1:8" ht="15.75" x14ac:dyDescent="0.25">
      <c r="A89" s="189" t="s">
        <v>847</v>
      </c>
      <c r="B89" s="84">
        <v>6</v>
      </c>
      <c r="C89" s="187">
        <v>0</v>
      </c>
      <c r="D89" s="188">
        <f t="shared" ref="D89:D94" si="0">(B89*$B$97+C89*$B$100)/$B$101</f>
        <v>0.81213872832369938</v>
      </c>
      <c r="E89" s="187">
        <v>0</v>
      </c>
    </row>
    <row r="90" spans="1:8" ht="15.75" x14ac:dyDescent="0.25">
      <c r="A90" s="189" t="s">
        <v>848</v>
      </c>
      <c r="B90" s="84">
        <v>84</v>
      </c>
      <c r="C90" s="187">
        <v>97.153081153683019</v>
      </c>
      <c r="D90" s="188">
        <f t="shared" si="0"/>
        <v>95.372726720067931</v>
      </c>
      <c r="E90" s="187">
        <v>97.14901400829018</v>
      </c>
    </row>
    <row r="91" spans="1:8" ht="15.75" x14ac:dyDescent="0.25">
      <c r="A91" s="189" t="s">
        <v>849</v>
      </c>
      <c r="B91" s="84">
        <v>4</v>
      </c>
      <c r="C91" s="187">
        <v>0.4900408723593937</v>
      </c>
      <c r="D91" s="188">
        <f t="shared" si="0"/>
        <v>0.96513649609109431</v>
      </c>
      <c r="E91" s="187">
        <v>0.49289929994717174</v>
      </c>
    </row>
    <row r="92" spans="1:8" ht="15.75" x14ac:dyDescent="0.25">
      <c r="A92" s="189" t="s">
        <v>850</v>
      </c>
      <c r="B92" s="84">
        <v>2</v>
      </c>
      <c r="C92" s="187">
        <v>0</v>
      </c>
      <c r="D92" s="188">
        <f t="shared" si="0"/>
        <v>0.27071290944123316</v>
      </c>
      <c r="E92" s="187">
        <v>0</v>
      </c>
    </row>
    <row r="93" spans="1:8" ht="15.75" x14ac:dyDescent="0.25">
      <c r="A93" s="189" t="s">
        <v>851</v>
      </c>
      <c r="B93" s="84">
        <v>1</v>
      </c>
      <c r="C93" s="187">
        <v>0</v>
      </c>
      <c r="D93" s="188">
        <f t="shared" si="0"/>
        <v>0.13535645472061658</v>
      </c>
      <c r="E93" s="187">
        <v>0</v>
      </c>
    </row>
    <row r="94" spans="1:8" ht="15.75" x14ac:dyDescent="0.25">
      <c r="A94" s="189" t="s">
        <v>852</v>
      </c>
      <c r="B94" s="84">
        <v>1</v>
      </c>
      <c r="C94" s="187">
        <v>0</v>
      </c>
      <c r="D94" s="188">
        <f t="shared" si="0"/>
        <v>0.13535645472061658</v>
      </c>
      <c r="E94" s="187">
        <v>0</v>
      </c>
    </row>
    <row r="95" spans="1:8" ht="15" x14ac:dyDescent="0.25">
      <c r="A95" s="190" t="s">
        <v>727</v>
      </c>
      <c r="B95"/>
      <c r="C95"/>
      <c r="D95">
        <f>SUM(D88:D94)</f>
        <v>100</v>
      </c>
      <c r="E95"/>
    </row>
    <row r="96" spans="1:8" ht="15" x14ac:dyDescent="0.25">
      <c r="A96"/>
      <c r="B96"/>
      <c r="C96"/>
      <c r="D96"/>
      <c r="E96"/>
    </row>
    <row r="97" spans="1:5" ht="15" x14ac:dyDescent="0.25">
      <c r="A97" s="191" t="s">
        <v>853</v>
      </c>
      <c r="B97">
        <v>843</v>
      </c>
      <c r="C97" t="s">
        <v>70</v>
      </c>
      <c r="D97"/>
      <c r="E97"/>
    </row>
    <row r="98" spans="1:5" ht="15" x14ac:dyDescent="0.25">
      <c r="A98" s="191" t="s">
        <v>854</v>
      </c>
      <c r="B98">
        <v>1500</v>
      </c>
      <c r="C98" t="s">
        <v>855</v>
      </c>
      <c r="D98"/>
      <c r="E98"/>
    </row>
    <row r="99" spans="1:5" ht="15" x14ac:dyDescent="0.25">
      <c r="A99" s="191" t="s">
        <v>856</v>
      </c>
      <c r="B99">
        <v>2.59</v>
      </c>
      <c r="C99" t="s">
        <v>83</v>
      </c>
      <c r="D99"/>
      <c r="E99"/>
    </row>
    <row r="100" spans="1:5" ht="15" x14ac:dyDescent="0.25">
      <c r="A100" s="191" t="s">
        <v>857</v>
      </c>
      <c r="B100">
        <f>B98*(B99+1)</f>
        <v>5385</v>
      </c>
      <c r="C100" t="s">
        <v>70</v>
      </c>
      <c r="D100"/>
      <c r="E100"/>
    </row>
    <row r="101" spans="1:5" ht="15" x14ac:dyDescent="0.25">
      <c r="A101" s="191" t="s">
        <v>858</v>
      </c>
      <c r="B101">
        <f>B100+B97</f>
        <v>6228</v>
      </c>
      <c r="C101" t="s">
        <v>70</v>
      </c>
      <c r="D101"/>
      <c r="E101"/>
    </row>
  </sheetData>
  <mergeCells count="2">
    <mergeCell ref="A5:D5"/>
    <mergeCell ref="H22:H23"/>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3"/>
  <sheetViews>
    <sheetView showGridLines="0" workbookViewId="0">
      <selection activeCell="H51" sqref="H51"/>
    </sheetView>
  </sheetViews>
  <sheetFormatPr defaultColWidth="8.85546875" defaultRowHeight="12.75" x14ac:dyDescent="0.2"/>
  <cols>
    <col min="1" max="7" width="8.85546875" style="1"/>
    <col min="8" max="8" width="148.5703125" style="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row r="5" spans="1:8" ht="12.75" customHeight="1" x14ac:dyDescent="0.2">
      <c r="A5" s="222" t="s">
        <v>46</v>
      </c>
      <c r="B5" s="222"/>
      <c r="C5" s="222"/>
      <c r="D5" s="222"/>
      <c r="E5" s="5" t="s">
        <v>45</v>
      </c>
      <c r="G5" s="79"/>
    </row>
    <row r="6" spans="1:8" ht="12.75" customHeight="1" x14ac:dyDescent="0.2">
      <c r="A6" s="79"/>
      <c r="B6" s="79"/>
      <c r="C6" s="79"/>
      <c r="D6" s="79"/>
      <c r="G6" s="79"/>
    </row>
    <row r="7" spans="1:8" ht="12.75" customHeight="1" x14ac:dyDescent="0.2">
      <c r="A7" s="31" t="s">
        <v>121</v>
      </c>
      <c r="B7" s="9"/>
      <c r="C7" s="9"/>
      <c r="D7" s="9"/>
    </row>
    <row r="8" spans="1:8" ht="12.75" customHeight="1" x14ac:dyDescent="0.2">
      <c r="A8" s="60" t="s">
        <v>120</v>
      </c>
      <c r="B8" s="9"/>
      <c r="C8" s="9"/>
      <c r="D8" s="9"/>
      <c r="H8" s="5" t="s">
        <v>430</v>
      </c>
    </row>
    <row r="9" spans="1:8" ht="12.75" customHeight="1" x14ac:dyDescent="0.25">
      <c r="A9" s="9"/>
      <c r="B9" s="59" t="s">
        <v>119</v>
      </c>
      <c r="C9" s="58"/>
      <c r="D9" s="58"/>
      <c r="E9" s="12" t="s">
        <v>1</v>
      </c>
      <c r="G9" s="80">
        <v>1</v>
      </c>
      <c r="H9" s="1" t="s">
        <v>439</v>
      </c>
    </row>
    <row r="10" spans="1:8" ht="12.75" customHeight="1" x14ac:dyDescent="0.25">
      <c r="A10" s="9"/>
      <c r="B10" s="59" t="s">
        <v>118</v>
      </c>
      <c r="C10" s="58"/>
      <c r="D10" s="58"/>
      <c r="E10" s="12" t="s">
        <v>1</v>
      </c>
      <c r="G10" s="80">
        <v>1</v>
      </c>
      <c r="H10" s="1" t="s">
        <v>439</v>
      </c>
    </row>
    <row r="11" spans="1:8" ht="12.75" customHeight="1" x14ac:dyDescent="0.25">
      <c r="A11" s="9"/>
      <c r="B11" s="59" t="s">
        <v>117</v>
      </c>
      <c r="C11" s="58"/>
      <c r="D11" s="58"/>
      <c r="E11" s="12" t="s">
        <v>1</v>
      </c>
      <c r="G11" s="80">
        <v>1</v>
      </c>
      <c r="H11" s="1" t="s">
        <v>439</v>
      </c>
    </row>
    <row r="12" spans="1:8" ht="12.75" customHeight="1" x14ac:dyDescent="0.25">
      <c r="A12" s="9"/>
      <c r="B12" s="59" t="s">
        <v>116</v>
      </c>
      <c r="C12" s="58"/>
      <c r="D12" s="58"/>
      <c r="E12" s="12" t="s">
        <v>1</v>
      </c>
      <c r="G12" s="80">
        <v>0</v>
      </c>
      <c r="H12" s="1" t="s">
        <v>439</v>
      </c>
    </row>
    <row r="13" spans="1:8" ht="12.75" customHeight="1" x14ac:dyDescent="0.25">
      <c r="A13" s="9"/>
      <c r="B13" s="59" t="s">
        <v>115</v>
      </c>
      <c r="C13" s="58"/>
      <c r="D13" s="58"/>
      <c r="E13" s="12" t="s">
        <v>1</v>
      </c>
      <c r="G13" s="80">
        <v>0</v>
      </c>
      <c r="H13" s="1" t="s">
        <v>439</v>
      </c>
    </row>
    <row r="14" spans="1:8" ht="12.75" customHeight="1" x14ac:dyDescent="0.25">
      <c r="A14" s="9"/>
      <c r="B14" s="59" t="s">
        <v>114</v>
      </c>
      <c r="C14" s="58"/>
      <c r="D14" s="58"/>
      <c r="E14" s="12" t="s">
        <v>1</v>
      </c>
      <c r="G14" s="80">
        <v>0</v>
      </c>
      <c r="H14" s="1" t="s">
        <v>439</v>
      </c>
    </row>
    <row r="15" spans="1:8" ht="12.75" customHeight="1" x14ac:dyDescent="0.2">
      <c r="A15" s="9"/>
      <c r="B15" s="4" t="s">
        <v>113</v>
      </c>
      <c r="C15" s="58"/>
      <c r="D15" s="58"/>
      <c r="E15" s="12" t="s">
        <v>1</v>
      </c>
      <c r="G15" s="80">
        <v>0</v>
      </c>
      <c r="H15" s="1" t="s">
        <v>439</v>
      </c>
    </row>
    <row r="16" spans="1:8" ht="12.75" customHeight="1" x14ac:dyDescent="0.2">
      <c r="A16" s="9"/>
      <c r="B16" s="9"/>
      <c r="C16" s="9"/>
      <c r="D16" s="9"/>
      <c r="E16" s="3"/>
      <c r="G16" s="2"/>
    </row>
    <row r="17" spans="1:8" ht="12.75" customHeight="1" x14ac:dyDescent="0.2">
      <c r="A17" s="31" t="s">
        <v>112</v>
      </c>
      <c r="B17" s="9"/>
      <c r="C17" s="9"/>
      <c r="D17" s="9"/>
      <c r="E17" s="12"/>
      <c r="G17" s="9"/>
    </row>
    <row r="18" spans="1:8" ht="12.75" customHeight="1" x14ac:dyDescent="0.2">
      <c r="A18" s="9"/>
      <c r="B18" s="31" t="s">
        <v>111</v>
      </c>
      <c r="C18" s="9"/>
      <c r="D18" s="9"/>
      <c r="E18" s="12" t="s">
        <v>1</v>
      </c>
      <c r="G18" s="30" t="s">
        <v>285</v>
      </c>
    </row>
    <row r="19" spans="1:8" ht="12.75" customHeight="1" x14ac:dyDescent="0.2">
      <c r="A19" s="9"/>
      <c r="B19" s="31" t="s">
        <v>109</v>
      </c>
      <c r="C19" s="9"/>
      <c r="D19" s="9"/>
      <c r="E19" s="12" t="s">
        <v>1</v>
      </c>
      <c r="G19" s="30" t="s">
        <v>294</v>
      </c>
    </row>
    <row r="20" spans="1:8" ht="12.75" customHeight="1" x14ac:dyDescent="0.2">
      <c r="A20" s="9"/>
      <c r="B20" s="31" t="s">
        <v>108</v>
      </c>
      <c r="C20" s="9"/>
      <c r="D20" s="9"/>
      <c r="E20" s="12" t="s">
        <v>107</v>
      </c>
      <c r="G20" s="30">
        <v>14</v>
      </c>
      <c r="H20" s="1" t="s">
        <v>501</v>
      </c>
    </row>
    <row r="21" spans="1:8" ht="12.75" customHeight="1" x14ac:dyDescent="0.2">
      <c r="A21" s="9"/>
      <c r="B21" s="31" t="s">
        <v>106</v>
      </c>
      <c r="C21" s="9"/>
      <c r="D21" s="9"/>
      <c r="E21" s="12" t="s">
        <v>105</v>
      </c>
      <c r="G21" s="30">
        <v>11152</v>
      </c>
      <c r="H21" s="1" t="s">
        <v>500</v>
      </c>
    </row>
    <row r="22" spans="1:8" ht="12.75" customHeight="1" x14ac:dyDescent="0.2">
      <c r="A22" s="9"/>
      <c r="B22" s="31" t="s">
        <v>104</v>
      </c>
      <c r="C22" s="9"/>
      <c r="D22" s="9"/>
      <c r="E22" s="12" t="s">
        <v>103</v>
      </c>
      <c r="G22" s="111">
        <v>3000</v>
      </c>
      <c r="H22" s="223" t="s">
        <v>627</v>
      </c>
    </row>
    <row r="23" spans="1:8" ht="12.75" customHeight="1" x14ac:dyDescent="0.2">
      <c r="A23" s="9"/>
      <c r="B23" s="31" t="s">
        <v>102</v>
      </c>
      <c r="C23" s="9"/>
      <c r="D23" s="9"/>
      <c r="E23" s="12" t="s">
        <v>76</v>
      </c>
      <c r="G23" s="111">
        <v>2</v>
      </c>
      <c r="H23" s="223"/>
    </row>
    <row r="24" spans="1:8" ht="12.75" customHeight="1" x14ac:dyDescent="0.2">
      <c r="A24" s="9"/>
      <c r="B24" s="31" t="s">
        <v>607</v>
      </c>
      <c r="C24" s="9"/>
      <c r="D24" s="9"/>
      <c r="E24" s="12"/>
      <c r="G24" s="111">
        <v>1</v>
      </c>
      <c r="H24" s="117" t="s">
        <v>628</v>
      </c>
    </row>
    <row r="25" spans="1:8" ht="12.75" customHeight="1" x14ac:dyDescent="0.2">
      <c r="A25" s="9"/>
      <c r="B25" s="31" t="s">
        <v>608</v>
      </c>
      <c r="C25" s="9"/>
      <c r="D25" s="9"/>
      <c r="E25" s="12" t="s">
        <v>604</v>
      </c>
      <c r="G25" s="111">
        <v>2.7749999999999999</v>
      </c>
      <c r="H25" s="117" t="s">
        <v>809</v>
      </c>
    </row>
    <row r="26" spans="1:8" ht="12.75" customHeight="1" x14ac:dyDescent="0.2">
      <c r="A26" s="9"/>
      <c r="B26" s="31" t="s">
        <v>609</v>
      </c>
      <c r="C26" s="9"/>
      <c r="D26" s="9"/>
      <c r="E26" s="12" t="s">
        <v>605</v>
      </c>
      <c r="G26" s="111">
        <v>5</v>
      </c>
      <c r="H26" s="109" t="s">
        <v>484</v>
      </c>
    </row>
    <row r="27" spans="1:8" ht="12.75" customHeight="1" x14ac:dyDescent="0.2">
      <c r="A27" s="9"/>
      <c r="B27" s="31" t="s">
        <v>610</v>
      </c>
      <c r="C27" s="9"/>
      <c r="D27" s="9"/>
      <c r="E27" s="12" t="s">
        <v>101</v>
      </c>
      <c r="G27" s="11">
        <v>2397.6999999999998</v>
      </c>
      <c r="H27" s="1" t="s">
        <v>426</v>
      </c>
    </row>
    <row r="28" spans="1:8" ht="12.75" customHeight="1" x14ac:dyDescent="0.2">
      <c r="A28" s="9"/>
      <c r="B28" s="9"/>
      <c r="C28" s="9"/>
      <c r="D28" s="9"/>
      <c r="E28" s="12"/>
      <c r="G28" s="9"/>
    </row>
    <row r="29" spans="1:8" ht="12.75" customHeight="1" x14ac:dyDescent="0.2">
      <c r="A29" s="31" t="s">
        <v>100</v>
      </c>
      <c r="B29" s="9"/>
      <c r="C29" s="9"/>
      <c r="D29" s="9"/>
      <c r="E29" s="12"/>
      <c r="G29" s="9"/>
    </row>
    <row r="30" spans="1:8" ht="12.75" customHeight="1" x14ac:dyDescent="0.2">
      <c r="A30" s="9"/>
      <c r="B30" s="31" t="s">
        <v>99</v>
      </c>
      <c r="C30" s="9"/>
      <c r="D30" s="9"/>
      <c r="E30" s="12" t="s">
        <v>98</v>
      </c>
      <c r="G30" s="30">
        <v>20</v>
      </c>
      <c r="H30" s="1" t="s">
        <v>501</v>
      </c>
    </row>
    <row r="31" spans="1:8" ht="12.75" customHeight="1" x14ac:dyDescent="0.2">
      <c r="A31" s="9"/>
      <c r="B31" s="29" t="s">
        <v>97</v>
      </c>
      <c r="C31" s="9"/>
      <c r="D31" s="9"/>
      <c r="E31" s="12"/>
      <c r="G31" s="53"/>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9"/>
    </row>
    <row r="40" spans="1:8" ht="12.75" customHeight="1" x14ac:dyDescent="0.2">
      <c r="A40" s="31" t="s">
        <v>88</v>
      </c>
      <c r="B40" s="9"/>
      <c r="C40" s="9"/>
      <c r="D40" s="9"/>
      <c r="E40" s="12"/>
      <c r="G40" s="47"/>
    </row>
    <row r="41" spans="1:8" ht="12.75" customHeight="1" x14ac:dyDescent="0.2">
      <c r="A41" s="45" t="s">
        <v>87</v>
      </c>
      <c r="B41" s="9"/>
      <c r="C41" s="9"/>
      <c r="D41" s="9"/>
      <c r="E41" s="12"/>
      <c r="G41" s="44"/>
    </row>
    <row r="42" spans="1:8" ht="12.75" customHeight="1" x14ac:dyDescent="0.2">
      <c r="A42" s="9"/>
      <c r="B42" s="31" t="s">
        <v>86</v>
      </c>
      <c r="C42" s="9"/>
      <c r="D42" s="9"/>
      <c r="E42" s="12" t="s">
        <v>70</v>
      </c>
      <c r="G42" s="30">
        <v>843</v>
      </c>
      <c r="H42" s="1" t="s">
        <v>453</v>
      </c>
    </row>
    <row r="43" spans="1:8" ht="12.75" customHeight="1" x14ac:dyDescent="0.2">
      <c r="A43" s="9"/>
      <c r="B43" s="31" t="s">
        <v>85</v>
      </c>
      <c r="C43" s="9"/>
      <c r="D43" s="9"/>
      <c r="E43" s="12" t="s">
        <v>83</v>
      </c>
      <c r="G43" s="30">
        <v>4.08</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1</v>
      </c>
      <c r="H48" s="1" t="s">
        <v>455</v>
      </c>
    </row>
    <row r="49" spans="1:8" ht="12.75" customHeight="1" x14ac:dyDescent="0.2">
      <c r="A49" s="9"/>
      <c r="B49" s="29" t="s">
        <v>77</v>
      </c>
      <c r="C49" s="9"/>
      <c r="D49" s="9"/>
      <c r="E49" s="12" t="s">
        <v>76</v>
      </c>
      <c r="G49" s="86">
        <v>0.56100000000000005</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809</v>
      </c>
    </row>
    <row r="52" spans="1:8" ht="12.75" customHeight="1" x14ac:dyDescent="0.2">
      <c r="A52" s="9"/>
      <c r="B52" s="9"/>
      <c r="C52" s="9"/>
      <c r="D52" s="9"/>
      <c r="E52" s="12"/>
      <c r="G52" s="9"/>
    </row>
    <row r="53" spans="1:8" ht="12.75" customHeight="1" x14ac:dyDescent="0.2">
      <c r="A53" s="31" t="s">
        <v>75</v>
      </c>
      <c r="B53" s="9"/>
      <c r="C53" s="9"/>
      <c r="D53" s="9"/>
      <c r="E53" s="12"/>
      <c r="G53" s="9"/>
    </row>
    <row r="54" spans="1:8" ht="12.75" customHeight="1" x14ac:dyDescent="0.2">
      <c r="A54" s="9"/>
      <c r="B54" s="31" t="s">
        <v>74</v>
      </c>
      <c r="C54" s="9"/>
      <c r="D54" s="9"/>
      <c r="E54" s="12" t="s">
        <v>1</v>
      </c>
      <c r="G54" s="30">
        <v>0</v>
      </c>
      <c r="H54" s="1" t="s">
        <v>416</v>
      </c>
    </row>
    <row r="55" spans="1:8" ht="12.75" customHeight="1" x14ac:dyDescent="0.2">
      <c r="A55" s="9"/>
      <c r="B55" s="31" t="s">
        <v>73</v>
      </c>
      <c r="C55" s="9"/>
      <c r="D55" s="9"/>
      <c r="E55" s="12" t="s">
        <v>1</v>
      </c>
      <c r="G55" s="30">
        <v>1</v>
      </c>
      <c r="H55" s="1" t="s">
        <v>417</v>
      </c>
    </row>
    <row r="56" spans="1:8" ht="12.75" customHeight="1" x14ac:dyDescent="0.2">
      <c r="A56" s="9"/>
      <c r="B56" s="29" t="s">
        <v>72</v>
      </c>
      <c r="C56" s="9"/>
      <c r="D56" s="9"/>
      <c r="E56" s="12" t="s">
        <v>70</v>
      </c>
      <c r="G56" s="11">
        <v>51.8</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7"/>
    </row>
    <row r="59" spans="1:8" ht="12.75" customHeight="1" x14ac:dyDescent="0.2">
      <c r="A59" s="9" t="s">
        <v>69</v>
      </c>
      <c r="B59" s="10"/>
      <c r="C59" s="9"/>
      <c r="D59" s="9"/>
      <c r="E59" s="12"/>
      <c r="F59" s="8"/>
      <c r="G59" s="25"/>
    </row>
    <row r="60" spans="1:8" ht="12.75" customHeight="1" x14ac:dyDescent="0.2">
      <c r="A60" s="9"/>
      <c r="B60" s="21" t="s">
        <v>68</v>
      </c>
      <c r="C60" s="9"/>
      <c r="D60" s="9"/>
      <c r="E60" s="12"/>
      <c r="F60" s="8"/>
      <c r="G60" s="23"/>
    </row>
    <row r="61" spans="1:8" ht="12.75" customHeight="1" x14ac:dyDescent="0.2">
      <c r="A61" s="9"/>
      <c r="B61" s="21"/>
      <c r="C61" s="21" t="s">
        <v>67</v>
      </c>
      <c r="D61" s="9"/>
      <c r="E61" s="12" t="s">
        <v>1</v>
      </c>
      <c r="F61" s="8"/>
      <c r="G61" s="18">
        <v>1</v>
      </c>
      <c r="H61" s="1" t="s">
        <v>435</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1</v>
      </c>
      <c r="H65" s="1" t="s">
        <v>434</v>
      </c>
    </row>
    <row r="66" spans="1:8" ht="12.75" customHeight="1" x14ac:dyDescent="0.2">
      <c r="A66" s="9"/>
      <c r="B66" s="21"/>
      <c r="C66" s="21" t="s">
        <v>62</v>
      </c>
      <c r="D66" s="9"/>
      <c r="E66" s="12" t="s">
        <v>1</v>
      </c>
      <c r="F66" s="8"/>
      <c r="G66" s="18">
        <v>0</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87"/>
    </row>
    <row r="69" spans="1:8" ht="12.75" customHeight="1" x14ac:dyDescent="0.2">
      <c r="A69" s="16" t="s">
        <v>60</v>
      </c>
      <c r="B69" s="19"/>
      <c r="C69" s="16"/>
      <c r="D69" s="16"/>
      <c r="E69" s="15"/>
      <c r="F69" s="8"/>
      <c r="G69" s="8"/>
    </row>
    <row r="70" spans="1:8" ht="12.75" customHeight="1" x14ac:dyDescent="0.2">
      <c r="A70" s="16"/>
      <c r="B70" s="17" t="s">
        <v>59</v>
      </c>
      <c r="C70" s="16"/>
      <c r="D70" s="16"/>
      <c r="E70" s="15"/>
      <c r="F70" s="8"/>
      <c r="G70" s="88"/>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0</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90"/>
    </row>
    <row r="76" spans="1:8" ht="12.75" customHeight="1" x14ac:dyDescent="0.2">
      <c r="A76" s="9"/>
      <c r="B76" s="10"/>
      <c r="C76" s="9" t="s">
        <v>53</v>
      </c>
      <c r="D76" s="9"/>
      <c r="E76" s="12" t="s">
        <v>49</v>
      </c>
      <c r="F76" s="8"/>
      <c r="G76" s="133">
        <v>8277</v>
      </c>
      <c r="H76" s="1" t="s">
        <v>666</v>
      </c>
    </row>
    <row r="77" spans="1:8" ht="12.75" customHeight="1" x14ac:dyDescent="0.2">
      <c r="A77" s="9"/>
      <c r="B77" s="10"/>
      <c r="C77" s="9" t="s">
        <v>52</v>
      </c>
      <c r="D77" s="9"/>
      <c r="E77" s="12" t="s">
        <v>49</v>
      </c>
      <c r="F77" s="8"/>
      <c r="G77" s="18">
        <v>0</v>
      </c>
    </row>
    <row r="78" spans="1:8" ht="12.75" customHeight="1" x14ac:dyDescent="0.2">
      <c r="A78" s="9"/>
      <c r="B78" s="10"/>
      <c r="C78" s="9" t="s">
        <v>51</v>
      </c>
      <c r="D78" s="9"/>
      <c r="E78" s="12" t="s">
        <v>49</v>
      </c>
      <c r="F78" s="8"/>
      <c r="G78" s="18">
        <v>0</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14"/>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7"/>
      <c r="H82" s="106" t="s">
        <v>428</v>
      </c>
    </row>
    <row r="83" spans="1:8" x14ac:dyDescent="0.2">
      <c r="H83" s="1" t="s">
        <v>795</v>
      </c>
    </row>
  </sheetData>
  <mergeCells count="2">
    <mergeCell ref="A5:D5"/>
    <mergeCell ref="H22:H2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showGridLines="0" workbookViewId="0"/>
  </sheetViews>
  <sheetFormatPr defaultColWidth="8.85546875" defaultRowHeight="12.75" x14ac:dyDescent="0.2"/>
  <cols>
    <col min="1" max="7" width="8.85546875" style="1"/>
    <col min="8" max="8" width="154.42578125" style="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row r="5" spans="1:8" ht="12.75" customHeight="1" x14ac:dyDescent="0.2">
      <c r="A5" s="222" t="s">
        <v>46</v>
      </c>
      <c r="B5" s="222"/>
      <c r="C5" s="222"/>
      <c r="D5" s="222"/>
      <c r="E5" s="5" t="s">
        <v>45</v>
      </c>
      <c r="G5" s="79"/>
    </row>
    <row r="6" spans="1:8" ht="12.75" customHeight="1" x14ac:dyDescent="0.2">
      <c r="A6" s="79"/>
      <c r="B6" s="79"/>
      <c r="C6" s="79"/>
      <c r="D6" s="79"/>
      <c r="G6" s="79"/>
    </row>
    <row r="7" spans="1:8" ht="12.75" customHeight="1" x14ac:dyDescent="0.2">
      <c r="A7" s="31" t="s">
        <v>121</v>
      </c>
      <c r="B7" s="9"/>
      <c r="C7" s="9"/>
      <c r="D7" s="9"/>
    </row>
    <row r="8" spans="1:8" ht="12.75" customHeight="1" x14ac:dyDescent="0.2">
      <c r="A8" s="60" t="s">
        <v>120</v>
      </c>
      <c r="B8" s="9"/>
      <c r="C8" s="9"/>
      <c r="D8" s="9"/>
      <c r="H8" s="5" t="s">
        <v>430</v>
      </c>
    </row>
    <row r="9" spans="1:8" ht="12.75" customHeight="1" x14ac:dyDescent="0.25">
      <c r="A9" s="9"/>
      <c r="B9" s="59" t="s">
        <v>119</v>
      </c>
      <c r="C9" s="58"/>
      <c r="D9" s="58"/>
      <c r="E9" s="12" t="s">
        <v>1</v>
      </c>
      <c r="G9" s="80">
        <v>0</v>
      </c>
    </row>
    <row r="10" spans="1:8" ht="12.75" customHeight="1" x14ac:dyDescent="0.25">
      <c r="A10" s="9"/>
      <c r="B10" s="59" t="s">
        <v>118</v>
      </c>
      <c r="C10" s="58"/>
      <c r="D10" s="58"/>
      <c r="E10" s="12" t="s">
        <v>1</v>
      </c>
      <c r="G10" s="80">
        <v>1</v>
      </c>
      <c r="H10" s="1" t="s">
        <v>502</v>
      </c>
    </row>
    <row r="11" spans="1:8" ht="12.75" customHeight="1" x14ac:dyDescent="0.25">
      <c r="A11" s="9"/>
      <c r="B11" s="59" t="s">
        <v>117</v>
      </c>
      <c r="C11" s="58"/>
      <c r="D11" s="58"/>
      <c r="E11" s="12" t="s">
        <v>1</v>
      </c>
      <c r="G11" s="80">
        <v>1</v>
      </c>
      <c r="H11" s="117" t="s">
        <v>809</v>
      </c>
    </row>
    <row r="12" spans="1:8" ht="12.75" customHeight="1" x14ac:dyDescent="0.25">
      <c r="A12" s="9"/>
      <c r="B12" s="59" t="s">
        <v>116</v>
      </c>
      <c r="C12" s="58"/>
      <c r="D12" s="58"/>
      <c r="E12" s="12" t="s">
        <v>1</v>
      </c>
      <c r="G12" s="80">
        <v>0</v>
      </c>
    </row>
    <row r="13" spans="1:8" ht="12.75" customHeight="1" x14ac:dyDescent="0.25">
      <c r="A13" s="9"/>
      <c r="B13" s="59" t="s">
        <v>115</v>
      </c>
      <c r="C13" s="58"/>
      <c r="D13" s="58"/>
      <c r="E13" s="12" t="s">
        <v>1</v>
      </c>
      <c r="G13" s="80">
        <v>1</v>
      </c>
      <c r="H13" s="1" t="s">
        <v>502</v>
      </c>
    </row>
    <row r="14" spans="1:8" ht="12.75" customHeight="1" x14ac:dyDescent="0.25">
      <c r="A14" s="9"/>
      <c r="B14" s="59" t="s">
        <v>114</v>
      </c>
      <c r="C14" s="58"/>
      <c r="D14" s="58"/>
      <c r="E14" s="12" t="s">
        <v>1</v>
      </c>
      <c r="G14" s="80">
        <v>0</v>
      </c>
    </row>
    <row r="15" spans="1:8" ht="12.75" customHeight="1" x14ac:dyDescent="0.2">
      <c r="A15" s="9"/>
      <c r="B15" s="4" t="s">
        <v>113</v>
      </c>
      <c r="C15" s="58"/>
      <c r="D15" s="58"/>
      <c r="E15" s="12" t="s">
        <v>1</v>
      </c>
      <c r="G15" s="80">
        <v>0</v>
      </c>
    </row>
    <row r="16" spans="1:8" ht="12.75" customHeight="1" x14ac:dyDescent="0.2">
      <c r="A16" s="9"/>
      <c r="B16" s="9"/>
      <c r="C16" s="9"/>
      <c r="D16" s="9"/>
      <c r="E16" s="3"/>
      <c r="G16" s="2"/>
    </row>
    <row r="17" spans="1:8" ht="12.75" customHeight="1" x14ac:dyDescent="0.2">
      <c r="A17" s="31" t="s">
        <v>112</v>
      </c>
      <c r="B17" s="9"/>
      <c r="C17" s="9"/>
      <c r="D17" s="9"/>
      <c r="E17" s="12"/>
      <c r="G17" s="9"/>
    </row>
    <row r="18" spans="1:8" ht="12.75" customHeight="1" x14ac:dyDescent="0.2">
      <c r="A18" s="9"/>
      <c r="B18" s="31" t="s">
        <v>111</v>
      </c>
      <c r="C18" s="9"/>
      <c r="D18" s="9"/>
      <c r="E18" s="12" t="s">
        <v>1</v>
      </c>
      <c r="G18" s="30" t="s">
        <v>285</v>
      </c>
    </row>
    <row r="19" spans="1:8" ht="12.75" customHeight="1" x14ac:dyDescent="0.2">
      <c r="A19" s="9"/>
      <c r="B19" s="31" t="s">
        <v>109</v>
      </c>
      <c r="C19" s="9"/>
      <c r="D19" s="9"/>
      <c r="E19" s="12" t="s">
        <v>1</v>
      </c>
      <c r="G19" s="30" t="s">
        <v>295</v>
      </c>
    </row>
    <row r="20" spans="1:8" ht="12.75" customHeight="1" x14ac:dyDescent="0.2">
      <c r="A20" s="9"/>
      <c r="B20" s="31" t="s">
        <v>108</v>
      </c>
      <c r="C20" s="9"/>
      <c r="D20" s="9"/>
      <c r="E20" s="12" t="s">
        <v>107</v>
      </c>
      <c r="G20" s="30">
        <v>16</v>
      </c>
      <c r="H20" s="1" t="s">
        <v>502</v>
      </c>
    </row>
    <row r="21" spans="1:8" ht="12.75" customHeight="1" x14ac:dyDescent="0.2">
      <c r="A21" s="9"/>
      <c r="B21" s="31" t="s">
        <v>106</v>
      </c>
      <c r="C21" s="9"/>
      <c r="D21" s="9"/>
      <c r="E21" s="12" t="s">
        <v>105</v>
      </c>
      <c r="G21" s="30">
        <v>10390</v>
      </c>
      <c r="H21" s="1" t="s">
        <v>502</v>
      </c>
    </row>
    <row r="22" spans="1:8" ht="12.75" customHeight="1" x14ac:dyDescent="0.2">
      <c r="A22" s="9"/>
      <c r="B22" s="31" t="s">
        <v>104</v>
      </c>
      <c r="C22" s="9"/>
      <c r="D22" s="9"/>
      <c r="E22" s="12" t="s">
        <v>103</v>
      </c>
      <c r="G22" s="111">
        <v>3000</v>
      </c>
      <c r="H22" s="223" t="s">
        <v>627</v>
      </c>
    </row>
    <row r="23" spans="1:8" ht="12.75" customHeight="1" x14ac:dyDescent="0.2">
      <c r="A23" s="9"/>
      <c r="B23" s="31" t="s">
        <v>102</v>
      </c>
      <c r="C23" s="9"/>
      <c r="D23" s="9"/>
      <c r="E23" s="12" t="s">
        <v>76</v>
      </c>
      <c r="G23" s="111">
        <v>2</v>
      </c>
      <c r="H23" s="223"/>
    </row>
    <row r="24" spans="1:8" ht="12.75" customHeight="1" x14ac:dyDescent="0.2">
      <c r="A24" s="9"/>
      <c r="B24" s="31" t="s">
        <v>607</v>
      </c>
      <c r="C24" s="9"/>
      <c r="D24" s="9"/>
      <c r="E24" s="12"/>
      <c r="G24" s="111">
        <v>1</v>
      </c>
      <c r="H24" s="117" t="s">
        <v>628</v>
      </c>
    </row>
    <row r="25" spans="1:8" ht="12.75" customHeight="1" x14ac:dyDescent="0.2">
      <c r="A25" s="9"/>
      <c r="B25" s="31" t="s">
        <v>608</v>
      </c>
      <c r="C25" s="9"/>
      <c r="D25" s="9"/>
      <c r="E25" s="12" t="s">
        <v>604</v>
      </c>
      <c r="G25" s="111">
        <v>2.7749999999999999</v>
      </c>
      <c r="H25" s="117" t="s">
        <v>809</v>
      </c>
    </row>
    <row r="26" spans="1:8" ht="12.75" customHeight="1" x14ac:dyDescent="0.2">
      <c r="A26" s="9"/>
      <c r="B26" s="31" t="s">
        <v>609</v>
      </c>
      <c r="C26" s="9"/>
      <c r="D26" s="9"/>
      <c r="E26" s="12" t="s">
        <v>605</v>
      </c>
      <c r="G26" s="111">
        <v>5</v>
      </c>
      <c r="H26" s="109" t="s">
        <v>484</v>
      </c>
    </row>
    <row r="27" spans="1:8" ht="12.75" customHeight="1" x14ac:dyDescent="0.2">
      <c r="A27" s="9"/>
      <c r="B27" s="31" t="s">
        <v>610</v>
      </c>
      <c r="C27" s="9"/>
      <c r="D27" s="9"/>
      <c r="E27" s="12" t="s">
        <v>101</v>
      </c>
      <c r="G27" s="11">
        <v>2233.9</v>
      </c>
      <c r="H27" s="1" t="s">
        <v>426</v>
      </c>
    </row>
    <row r="28" spans="1:8" ht="12.75" customHeight="1" x14ac:dyDescent="0.2">
      <c r="A28" s="9"/>
      <c r="B28" s="9"/>
      <c r="C28" s="9"/>
      <c r="D28" s="9"/>
      <c r="E28" s="12"/>
      <c r="G28" s="9"/>
    </row>
    <row r="29" spans="1:8" ht="12.75" customHeight="1" x14ac:dyDescent="0.2">
      <c r="A29" s="31" t="s">
        <v>100</v>
      </c>
      <c r="B29" s="9"/>
      <c r="C29" s="9"/>
      <c r="D29" s="9"/>
      <c r="E29" s="12"/>
      <c r="G29" s="9"/>
    </row>
    <row r="30" spans="1:8" ht="12.75" customHeight="1" x14ac:dyDescent="0.2">
      <c r="A30" s="9"/>
      <c r="B30" s="31" t="s">
        <v>99</v>
      </c>
      <c r="C30" s="9"/>
      <c r="D30" s="9"/>
      <c r="E30" s="12" t="s">
        <v>98</v>
      </c>
      <c r="G30" s="30">
        <v>26</v>
      </c>
    </row>
    <row r="31" spans="1:8" ht="12.75" customHeight="1" x14ac:dyDescent="0.2">
      <c r="A31" s="9"/>
      <c r="B31" s="29" t="s">
        <v>97</v>
      </c>
      <c r="C31" s="9"/>
      <c r="D31" s="9"/>
      <c r="E31" s="12"/>
      <c r="G31" s="53"/>
    </row>
    <row r="32" spans="1:8" ht="12.75" customHeight="1" x14ac:dyDescent="0.2">
      <c r="A32" s="9"/>
      <c r="D32" s="9" t="s">
        <v>96</v>
      </c>
      <c r="E32" s="12" t="s">
        <v>89</v>
      </c>
      <c r="G32" s="84">
        <v>2.327233840662454</v>
      </c>
      <c r="H32" s="1" t="s">
        <v>859</v>
      </c>
    </row>
    <row r="33" spans="1:8" ht="12.75" customHeight="1" x14ac:dyDescent="0.2">
      <c r="A33" s="9"/>
      <c r="B33" s="51"/>
      <c r="D33" s="9" t="s">
        <v>95</v>
      </c>
      <c r="E33" s="12" t="s">
        <v>89</v>
      </c>
      <c r="G33" s="84">
        <v>0.56748569505217095</v>
      </c>
    </row>
    <row r="34" spans="1:8" ht="12.75" customHeight="1" x14ac:dyDescent="0.2">
      <c r="A34" s="9"/>
      <c r="B34" s="50"/>
      <c r="D34" s="9" t="s">
        <v>94</v>
      </c>
      <c r="E34" s="12" t="s">
        <v>89</v>
      </c>
      <c r="G34" s="84">
        <v>96.019521045908178</v>
      </c>
    </row>
    <row r="35" spans="1:8" ht="12.75" customHeight="1" x14ac:dyDescent="0.2">
      <c r="A35" s="9"/>
      <c r="B35" s="50"/>
      <c r="D35" s="9" t="s">
        <v>93</v>
      </c>
      <c r="E35" s="12" t="s">
        <v>89</v>
      </c>
      <c r="G35" s="84">
        <v>0.70743562167574636</v>
      </c>
    </row>
    <row r="36" spans="1:8" ht="12.75" customHeight="1" x14ac:dyDescent="0.2">
      <c r="A36" s="9"/>
      <c r="B36" s="50"/>
      <c r="D36" s="9" t="s">
        <v>92</v>
      </c>
      <c r="E36" s="12" t="s">
        <v>89</v>
      </c>
      <c r="G36" s="84">
        <v>0.18916189835072367</v>
      </c>
    </row>
    <row r="37" spans="1:8" ht="12.75" customHeight="1" x14ac:dyDescent="0.2">
      <c r="A37" s="9"/>
      <c r="B37" s="9"/>
      <c r="D37" s="9" t="s">
        <v>91</v>
      </c>
      <c r="E37" s="12" t="s">
        <v>89</v>
      </c>
      <c r="G37" s="84">
        <v>9.4580949175361834E-2</v>
      </c>
    </row>
    <row r="38" spans="1:8" ht="12.75" customHeight="1" x14ac:dyDescent="0.2">
      <c r="A38" s="9"/>
      <c r="B38" s="9"/>
      <c r="D38" s="9" t="s">
        <v>90</v>
      </c>
      <c r="E38" s="12" t="s">
        <v>89</v>
      </c>
      <c r="G38" s="84">
        <v>9.4580949175361834E-2</v>
      </c>
    </row>
    <row r="39" spans="1:8" ht="12.75" customHeight="1" x14ac:dyDescent="0.2">
      <c r="A39" s="9"/>
      <c r="B39" s="9"/>
      <c r="D39" s="9"/>
      <c r="E39" s="12"/>
      <c r="G39" s="49"/>
    </row>
    <row r="40" spans="1:8" ht="12.75" customHeight="1" x14ac:dyDescent="0.2">
      <c r="A40" s="31" t="s">
        <v>88</v>
      </c>
      <c r="B40" s="9"/>
      <c r="C40" s="9"/>
      <c r="D40" s="9"/>
      <c r="E40" s="12"/>
      <c r="G40" s="47"/>
    </row>
    <row r="41" spans="1:8" ht="12.75" customHeight="1" x14ac:dyDescent="0.2">
      <c r="A41" s="45" t="s">
        <v>87</v>
      </c>
      <c r="B41" s="9"/>
      <c r="C41" s="9"/>
      <c r="D41" s="9"/>
      <c r="E41" s="12"/>
      <c r="G41" s="44"/>
    </row>
    <row r="42" spans="1:8" ht="12.75" customHeight="1" x14ac:dyDescent="0.2">
      <c r="A42" s="9"/>
      <c r="B42" s="31" t="s">
        <v>86</v>
      </c>
      <c r="C42" s="9"/>
      <c r="D42" s="9"/>
      <c r="E42" s="12" t="s">
        <v>70</v>
      </c>
      <c r="G42" s="30">
        <v>8913</v>
      </c>
      <c r="H42" s="1" t="s">
        <v>860</v>
      </c>
    </row>
    <row r="43" spans="1:8" ht="12.75" customHeight="1" x14ac:dyDescent="0.2">
      <c r="A43" s="9"/>
      <c r="B43" s="31" t="s">
        <v>85</v>
      </c>
      <c r="C43" s="9"/>
      <c r="D43" s="9"/>
      <c r="E43" s="12" t="s">
        <v>83</v>
      </c>
      <c r="G43" s="30">
        <v>4.38</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30">
        <v>1500</v>
      </c>
      <c r="H45" s="1" t="s">
        <v>494</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1</v>
      </c>
      <c r="H48" s="1" t="s">
        <v>455</v>
      </c>
    </row>
    <row r="49" spans="1:8" ht="12.75" customHeight="1" x14ac:dyDescent="0.2">
      <c r="A49" s="9"/>
      <c r="B49" s="29" t="s">
        <v>77</v>
      </c>
      <c r="C49" s="9"/>
      <c r="D49" s="9"/>
      <c r="E49" s="12" t="s">
        <v>76</v>
      </c>
      <c r="G49" s="86">
        <v>0.34399999999999997</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809</v>
      </c>
    </row>
    <row r="52" spans="1:8" ht="12.75" customHeight="1" x14ac:dyDescent="0.2">
      <c r="A52" s="9"/>
      <c r="B52" s="9"/>
      <c r="C52" s="9"/>
      <c r="D52" s="9"/>
      <c r="E52" s="12"/>
      <c r="G52" s="9"/>
    </row>
    <row r="53" spans="1:8" ht="12.75" customHeight="1" x14ac:dyDescent="0.2">
      <c r="A53" s="31" t="s">
        <v>75</v>
      </c>
      <c r="B53" s="9"/>
      <c r="C53" s="9"/>
      <c r="D53" s="9"/>
      <c r="E53" s="12"/>
      <c r="G53" s="9"/>
    </row>
    <row r="54" spans="1:8" ht="12.75" customHeight="1" x14ac:dyDescent="0.2">
      <c r="A54" s="9"/>
      <c r="B54" s="31" t="s">
        <v>74</v>
      </c>
      <c r="C54" s="9"/>
      <c r="D54" s="9"/>
      <c r="E54" s="12" t="s">
        <v>1</v>
      </c>
      <c r="G54" s="30">
        <v>0</v>
      </c>
      <c r="H54" s="1" t="s">
        <v>416</v>
      </c>
    </row>
    <row r="55" spans="1:8" ht="12.75" customHeight="1" x14ac:dyDescent="0.2">
      <c r="A55" s="9"/>
      <c r="B55" s="31" t="s">
        <v>73</v>
      </c>
      <c r="C55" s="9"/>
      <c r="D55" s="9"/>
      <c r="E55" s="12" t="s">
        <v>1</v>
      </c>
      <c r="G55" s="30">
        <v>1</v>
      </c>
      <c r="H55" s="1" t="s">
        <v>417</v>
      </c>
    </row>
    <row r="56" spans="1:8" ht="12.75" customHeight="1" x14ac:dyDescent="0.2">
      <c r="A56" s="9"/>
      <c r="B56" s="29" t="s">
        <v>72</v>
      </c>
      <c r="C56" s="9"/>
      <c r="D56" s="9"/>
      <c r="E56" s="12" t="s">
        <v>70</v>
      </c>
      <c r="G56" s="11">
        <v>51.8</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7"/>
    </row>
    <row r="59" spans="1:8" ht="12.75" customHeight="1" x14ac:dyDescent="0.2">
      <c r="A59" s="9" t="s">
        <v>69</v>
      </c>
      <c r="B59" s="10"/>
      <c r="C59" s="9"/>
      <c r="D59" s="9"/>
      <c r="E59" s="12"/>
      <c r="F59" s="8"/>
      <c r="G59" s="25"/>
    </row>
    <row r="60" spans="1:8" ht="12.75" customHeight="1" x14ac:dyDescent="0.2">
      <c r="A60" s="9"/>
      <c r="B60" s="21" t="s">
        <v>68</v>
      </c>
      <c r="C60" s="9"/>
      <c r="D60" s="9"/>
      <c r="E60" s="12"/>
      <c r="F60" s="8"/>
      <c r="G60" s="23"/>
    </row>
    <row r="61" spans="1:8" ht="12.75" customHeight="1" x14ac:dyDescent="0.2">
      <c r="A61" s="9"/>
      <c r="B61" s="21"/>
      <c r="C61" s="21" t="s">
        <v>67</v>
      </c>
      <c r="D61" s="9"/>
      <c r="E61" s="12" t="s">
        <v>1</v>
      </c>
      <c r="F61" s="8"/>
      <c r="G61" s="18">
        <v>1</v>
      </c>
      <c r="H61" s="1" t="s">
        <v>435</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1</v>
      </c>
      <c r="H65" s="1" t="s">
        <v>434</v>
      </c>
    </row>
    <row r="66" spans="1:8" ht="12.75" customHeight="1" x14ac:dyDescent="0.2">
      <c r="A66" s="9"/>
      <c r="B66" s="21"/>
      <c r="C66" s="21" t="s">
        <v>62</v>
      </c>
      <c r="D66" s="9"/>
      <c r="E66" s="12" t="s">
        <v>1</v>
      </c>
      <c r="F66" s="8"/>
      <c r="G66" s="18">
        <v>0</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87"/>
    </row>
    <row r="69" spans="1:8" ht="12.75" customHeight="1" x14ac:dyDescent="0.2">
      <c r="A69" s="16" t="s">
        <v>60</v>
      </c>
      <c r="B69" s="19"/>
      <c r="C69" s="16"/>
      <c r="D69" s="16"/>
      <c r="E69" s="15"/>
      <c r="F69" s="8"/>
      <c r="G69" s="8"/>
    </row>
    <row r="70" spans="1:8" ht="12.75" customHeight="1" x14ac:dyDescent="0.2">
      <c r="A70" s="16"/>
      <c r="B70" s="17" t="s">
        <v>59</v>
      </c>
      <c r="C70" s="16"/>
      <c r="D70" s="16"/>
      <c r="E70" s="15"/>
      <c r="F70" s="8"/>
      <c r="G70" s="88"/>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0</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90"/>
    </row>
    <row r="76" spans="1:8" ht="12.75" customHeight="1" x14ac:dyDescent="0.2">
      <c r="A76" s="9"/>
      <c r="B76" s="10"/>
      <c r="C76" s="9" t="s">
        <v>53</v>
      </c>
      <c r="D76" s="9"/>
      <c r="E76" s="12" t="s">
        <v>49</v>
      </c>
      <c r="F76" s="8"/>
      <c r="G76" s="133">
        <v>8277</v>
      </c>
      <c r="H76" s="1" t="s">
        <v>666</v>
      </c>
    </row>
    <row r="77" spans="1:8" ht="12.75" customHeight="1" x14ac:dyDescent="0.2">
      <c r="A77" s="9"/>
      <c r="B77" s="10"/>
      <c r="C77" s="9" t="s">
        <v>52</v>
      </c>
      <c r="D77" s="9"/>
      <c r="E77" s="12" t="s">
        <v>49</v>
      </c>
      <c r="F77" s="8"/>
      <c r="G77" s="18">
        <v>0</v>
      </c>
    </row>
    <row r="78" spans="1:8" ht="12.75" customHeight="1" x14ac:dyDescent="0.2">
      <c r="A78" s="9"/>
      <c r="B78" s="10"/>
      <c r="C78" s="9" t="s">
        <v>51</v>
      </c>
      <c r="D78" s="9"/>
      <c r="E78" s="12" t="s">
        <v>49</v>
      </c>
      <c r="F78" s="8"/>
      <c r="G78" s="18">
        <v>0</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14"/>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7"/>
      <c r="H82" s="106" t="s">
        <v>428</v>
      </c>
    </row>
    <row r="83" spans="1:8" x14ac:dyDescent="0.2">
      <c r="H83" s="1" t="s">
        <v>795</v>
      </c>
    </row>
    <row r="85" spans="1:8" ht="15" x14ac:dyDescent="0.25">
      <c r="A85"/>
      <c r="B85"/>
      <c r="C85"/>
      <c r="D85"/>
      <c r="E85"/>
    </row>
    <row r="86" spans="1:8" ht="15" x14ac:dyDescent="0.25">
      <c r="A86"/>
      <c r="B86" t="s">
        <v>842</v>
      </c>
      <c r="C86" t="s">
        <v>843</v>
      </c>
      <c r="D86" t="s">
        <v>844</v>
      </c>
      <c r="E86" t="s">
        <v>845</v>
      </c>
    </row>
    <row r="87" spans="1:8" ht="15.75" x14ac:dyDescent="0.25">
      <c r="A87" s="186" t="s">
        <v>846</v>
      </c>
      <c r="B87" s="84">
        <v>2</v>
      </c>
      <c r="C87" s="187">
        <v>2.3614170039435507</v>
      </c>
      <c r="D87" s="188">
        <f>(B87*$B$96+C87*$B$99)/$B$100</f>
        <v>2.327233840662454</v>
      </c>
      <c r="E87" s="187">
        <v>2.3640810984549399</v>
      </c>
    </row>
    <row r="88" spans="1:8" ht="15.75" x14ac:dyDescent="0.25">
      <c r="A88" s="189" t="s">
        <v>847</v>
      </c>
      <c r="B88" s="84">
        <v>6</v>
      </c>
      <c r="C88" s="187">
        <v>0</v>
      </c>
      <c r="D88" s="188">
        <f t="shared" ref="D88:D93" si="0">(B88*$B$96+C88*$B$99)/$B$100</f>
        <v>0.56748569505217095</v>
      </c>
      <c r="E88" s="187">
        <v>0</v>
      </c>
    </row>
    <row r="89" spans="1:8" ht="15.75" x14ac:dyDescent="0.25">
      <c r="A89" s="189" t="s">
        <v>848</v>
      </c>
      <c r="B89" s="84">
        <v>84</v>
      </c>
      <c r="C89" s="187">
        <v>97.275091831744689</v>
      </c>
      <c r="D89" s="188">
        <f t="shared" si="0"/>
        <v>96.019521045908178</v>
      </c>
      <c r="E89" s="187">
        <v>97.276613900189119</v>
      </c>
    </row>
    <row r="90" spans="1:8" ht="15.75" x14ac:dyDescent="0.25">
      <c r="A90" s="189" t="s">
        <v>849</v>
      </c>
      <c r="B90" s="84">
        <v>4</v>
      </c>
      <c r="C90" s="187">
        <v>0.36349116431176293</v>
      </c>
      <c r="D90" s="188">
        <f t="shared" si="0"/>
        <v>0.70743562167574636</v>
      </c>
      <c r="E90" s="187">
        <v>0.35930500135593035</v>
      </c>
    </row>
    <row r="91" spans="1:8" ht="15.75" x14ac:dyDescent="0.25">
      <c r="A91" s="189" t="s">
        <v>850</v>
      </c>
      <c r="B91" s="84">
        <v>2</v>
      </c>
      <c r="C91" s="187">
        <v>0</v>
      </c>
      <c r="D91" s="188">
        <f t="shared" si="0"/>
        <v>0.18916189835072367</v>
      </c>
      <c r="E91" s="187">
        <v>0</v>
      </c>
    </row>
    <row r="92" spans="1:8" ht="15.75" x14ac:dyDescent="0.25">
      <c r="A92" s="189" t="s">
        <v>851</v>
      </c>
      <c r="B92" s="84">
        <v>1</v>
      </c>
      <c r="C92" s="187">
        <v>0</v>
      </c>
      <c r="D92" s="188">
        <f t="shared" si="0"/>
        <v>9.4580949175361834E-2</v>
      </c>
      <c r="E92" s="187">
        <v>0</v>
      </c>
    </row>
    <row r="93" spans="1:8" ht="15.75" x14ac:dyDescent="0.25">
      <c r="A93" s="189" t="s">
        <v>852</v>
      </c>
      <c r="B93" s="84">
        <v>1</v>
      </c>
      <c r="C93" s="187">
        <v>0</v>
      </c>
      <c r="D93" s="188">
        <f t="shared" si="0"/>
        <v>9.4580949175361834E-2</v>
      </c>
      <c r="E93" s="187">
        <v>0</v>
      </c>
    </row>
    <row r="94" spans="1:8" ht="15" x14ac:dyDescent="0.25">
      <c r="A94" s="190" t="s">
        <v>727</v>
      </c>
      <c r="B94"/>
      <c r="C94"/>
      <c r="D94">
        <f>SUM(D87:D93)</f>
        <v>100</v>
      </c>
      <c r="E94"/>
    </row>
    <row r="95" spans="1:8" ht="15" x14ac:dyDescent="0.25">
      <c r="A95"/>
      <c r="B95"/>
      <c r="C95"/>
      <c r="D95"/>
      <c r="E95"/>
    </row>
    <row r="96" spans="1:8" ht="15" x14ac:dyDescent="0.25">
      <c r="A96" s="191" t="s">
        <v>853</v>
      </c>
      <c r="B96">
        <v>843</v>
      </c>
      <c r="C96" t="s">
        <v>70</v>
      </c>
      <c r="D96"/>
      <c r="E96"/>
    </row>
    <row r="97" spans="1:5" ht="15" x14ac:dyDescent="0.25">
      <c r="A97" s="191" t="s">
        <v>854</v>
      </c>
      <c r="B97">
        <v>1500</v>
      </c>
      <c r="C97" t="s">
        <v>855</v>
      </c>
      <c r="D97"/>
      <c r="E97"/>
    </row>
    <row r="98" spans="1:5" ht="15" x14ac:dyDescent="0.25">
      <c r="A98" s="191" t="s">
        <v>856</v>
      </c>
      <c r="B98">
        <v>4.38</v>
      </c>
      <c r="C98" t="s">
        <v>83</v>
      </c>
      <c r="D98"/>
      <c r="E98"/>
    </row>
    <row r="99" spans="1:5" ht="15" x14ac:dyDescent="0.25">
      <c r="A99" s="191" t="s">
        <v>857</v>
      </c>
      <c r="B99">
        <f>B97*(B98+1)</f>
        <v>8070</v>
      </c>
      <c r="C99" t="s">
        <v>70</v>
      </c>
      <c r="D99"/>
      <c r="E99"/>
    </row>
    <row r="100" spans="1:5" ht="15" x14ac:dyDescent="0.25">
      <c r="A100" s="191" t="s">
        <v>858</v>
      </c>
      <c r="B100">
        <f>B99+B96</f>
        <v>8913</v>
      </c>
      <c r="C100" t="s">
        <v>70</v>
      </c>
      <c r="D100"/>
      <c r="E100"/>
    </row>
  </sheetData>
  <mergeCells count="2">
    <mergeCell ref="A5:D5"/>
    <mergeCell ref="H22:H23"/>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3"/>
  <sheetViews>
    <sheetView showGridLines="0" workbookViewId="0">
      <selection activeCell="H16" sqref="H16"/>
    </sheetView>
  </sheetViews>
  <sheetFormatPr defaultColWidth="8.85546875" defaultRowHeight="12.75" x14ac:dyDescent="0.2"/>
  <cols>
    <col min="1" max="7" width="8.85546875" style="1"/>
    <col min="8" max="8" width="153.5703125" style="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c r="H4" s="224" t="s">
        <v>505</v>
      </c>
    </row>
    <row r="5" spans="1:8" ht="12.75" customHeight="1" x14ac:dyDescent="0.2">
      <c r="A5" s="222" t="s">
        <v>46</v>
      </c>
      <c r="B5" s="222"/>
      <c r="C5" s="222"/>
      <c r="D5" s="222"/>
      <c r="E5" s="5" t="s">
        <v>45</v>
      </c>
      <c r="G5" s="79"/>
      <c r="H5" s="225"/>
    </row>
    <row r="6" spans="1:8" ht="12.75" customHeight="1" x14ac:dyDescent="0.2">
      <c r="A6" s="79"/>
      <c r="B6" s="79"/>
      <c r="C6" s="79"/>
      <c r="D6" s="79"/>
      <c r="G6" s="79"/>
      <c r="H6" s="225"/>
    </row>
    <row r="7" spans="1:8" ht="12.75" customHeight="1" x14ac:dyDescent="0.2">
      <c r="A7" s="31" t="s">
        <v>121</v>
      </c>
      <c r="B7" s="9"/>
      <c r="C7" s="9"/>
      <c r="D7" s="9"/>
    </row>
    <row r="8" spans="1:8" ht="12.75" customHeight="1" x14ac:dyDescent="0.2">
      <c r="A8" s="60" t="s">
        <v>120</v>
      </c>
      <c r="B8" s="9"/>
      <c r="C8" s="9"/>
      <c r="D8" s="9"/>
      <c r="H8" s="5" t="s">
        <v>430</v>
      </c>
    </row>
    <row r="9" spans="1:8" ht="12.75" customHeight="1" x14ac:dyDescent="0.25">
      <c r="A9" s="9"/>
      <c r="B9" s="59" t="s">
        <v>119</v>
      </c>
      <c r="C9" s="58"/>
      <c r="D9" s="58"/>
      <c r="E9" s="12" t="s">
        <v>1</v>
      </c>
      <c r="G9" s="80">
        <v>1</v>
      </c>
      <c r="H9" s="1" t="s">
        <v>439</v>
      </c>
    </row>
    <row r="10" spans="1:8" ht="12.75" customHeight="1" x14ac:dyDescent="0.25">
      <c r="A10" s="9"/>
      <c r="B10" s="59" t="s">
        <v>118</v>
      </c>
      <c r="C10" s="58"/>
      <c r="D10" s="58"/>
      <c r="E10" s="12" t="s">
        <v>1</v>
      </c>
      <c r="G10" s="80">
        <v>1</v>
      </c>
      <c r="H10" s="1" t="s">
        <v>439</v>
      </c>
    </row>
    <row r="11" spans="1:8" ht="12.75" customHeight="1" x14ac:dyDescent="0.25">
      <c r="A11" s="9"/>
      <c r="B11" s="59" t="s">
        <v>117</v>
      </c>
      <c r="C11" s="58"/>
      <c r="D11" s="58"/>
      <c r="E11" s="12" t="s">
        <v>1</v>
      </c>
      <c r="G11" s="80">
        <v>1</v>
      </c>
      <c r="H11" s="1" t="s">
        <v>439</v>
      </c>
    </row>
    <row r="12" spans="1:8" ht="12.75" customHeight="1" x14ac:dyDescent="0.25">
      <c r="A12" s="9"/>
      <c r="B12" s="59" t="s">
        <v>116</v>
      </c>
      <c r="C12" s="58"/>
      <c r="D12" s="58"/>
      <c r="E12" s="12" t="s">
        <v>1</v>
      </c>
      <c r="G12" s="80">
        <v>0</v>
      </c>
      <c r="H12" s="1" t="s">
        <v>439</v>
      </c>
    </row>
    <row r="13" spans="1:8" ht="12.75" customHeight="1" x14ac:dyDescent="0.25">
      <c r="A13" s="9"/>
      <c r="B13" s="59" t="s">
        <v>115</v>
      </c>
      <c r="C13" s="58"/>
      <c r="D13" s="58"/>
      <c r="E13" s="12" t="s">
        <v>1</v>
      </c>
      <c r="G13" s="80">
        <v>0</v>
      </c>
      <c r="H13" s="1" t="s">
        <v>439</v>
      </c>
    </row>
    <row r="14" spans="1:8" ht="12.75" customHeight="1" x14ac:dyDescent="0.25">
      <c r="A14" s="9"/>
      <c r="B14" s="59" t="s">
        <v>114</v>
      </c>
      <c r="C14" s="58"/>
      <c r="D14" s="58"/>
      <c r="E14" s="12" t="s">
        <v>1</v>
      </c>
      <c r="G14" s="80">
        <v>0</v>
      </c>
      <c r="H14" s="1" t="s">
        <v>439</v>
      </c>
    </row>
    <row r="15" spans="1:8" ht="12.75" customHeight="1" x14ac:dyDescent="0.2">
      <c r="A15" s="9"/>
      <c r="B15" s="4" t="s">
        <v>113</v>
      </c>
      <c r="C15" s="58"/>
      <c r="D15" s="58"/>
      <c r="E15" s="12" t="s">
        <v>1</v>
      </c>
      <c r="G15" s="80">
        <v>0</v>
      </c>
      <c r="H15" s="1" t="s">
        <v>439</v>
      </c>
    </row>
    <row r="16" spans="1:8" ht="12.75" customHeight="1" x14ac:dyDescent="0.2">
      <c r="A16" s="9"/>
      <c r="B16" s="9"/>
      <c r="C16" s="9"/>
      <c r="D16" s="9"/>
      <c r="E16" s="3"/>
      <c r="G16" s="2"/>
    </row>
    <row r="17" spans="1:8" ht="12.75" customHeight="1" x14ac:dyDescent="0.2">
      <c r="A17" s="31" t="s">
        <v>112</v>
      </c>
      <c r="B17" s="9"/>
      <c r="C17" s="9"/>
      <c r="D17" s="9"/>
      <c r="E17" s="12"/>
      <c r="G17" s="9"/>
    </row>
    <row r="18" spans="1:8" ht="12.75" customHeight="1" x14ac:dyDescent="0.2">
      <c r="A18" s="9"/>
      <c r="B18" s="31" t="s">
        <v>111</v>
      </c>
      <c r="C18" s="9"/>
      <c r="D18" s="9"/>
      <c r="E18" s="12" t="s">
        <v>1</v>
      </c>
      <c r="G18" s="30" t="s">
        <v>285</v>
      </c>
    </row>
    <row r="19" spans="1:8" ht="12.75" customHeight="1" x14ac:dyDescent="0.2">
      <c r="A19" s="9"/>
      <c r="B19" s="31" t="s">
        <v>109</v>
      </c>
      <c r="C19" s="9"/>
      <c r="D19" s="9"/>
      <c r="E19" s="12" t="s">
        <v>1</v>
      </c>
      <c r="G19" s="30" t="s">
        <v>296</v>
      </c>
    </row>
    <row r="20" spans="1:8" ht="12.75" customHeight="1" x14ac:dyDescent="0.2">
      <c r="A20" s="9"/>
      <c r="B20" s="31" t="s">
        <v>108</v>
      </c>
      <c r="C20" s="9"/>
      <c r="D20" s="9"/>
      <c r="E20" s="12" t="s">
        <v>107</v>
      </c>
      <c r="G20" s="30">
        <v>1</v>
      </c>
      <c r="H20" s="1" t="s">
        <v>503</v>
      </c>
    </row>
    <row r="21" spans="1:8" ht="12.75" customHeight="1" x14ac:dyDescent="0.2">
      <c r="A21" s="9"/>
      <c r="B21" s="31" t="s">
        <v>106</v>
      </c>
      <c r="C21" s="9"/>
      <c r="D21" s="9"/>
      <c r="E21" s="12" t="s">
        <v>105</v>
      </c>
      <c r="G21" s="30">
        <v>9140</v>
      </c>
      <c r="H21" s="1" t="s">
        <v>504</v>
      </c>
    </row>
    <row r="22" spans="1:8" ht="12.75" customHeight="1" x14ac:dyDescent="0.2">
      <c r="A22" s="9"/>
      <c r="B22" s="31" t="s">
        <v>104</v>
      </c>
      <c r="C22" s="9"/>
      <c r="D22" s="9"/>
      <c r="E22" s="12" t="s">
        <v>103</v>
      </c>
      <c r="G22" s="111">
        <v>3000</v>
      </c>
      <c r="H22" s="223" t="s">
        <v>627</v>
      </c>
    </row>
    <row r="23" spans="1:8" ht="12.75" customHeight="1" x14ac:dyDescent="0.2">
      <c r="A23" s="9"/>
      <c r="B23" s="31" t="s">
        <v>102</v>
      </c>
      <c r="C23" s="9"/>
      <c r="D23" s="9"/>
      <c r="E23" s="12" t="s">
        <v>76</v>
      </c>
      <c r="G23" s="111">
        <v>2</v>
      </c>
      <c r="H23" s="223"/>
    </row>
    <row r="24" spans="1:8" ht="12.75" customHeight="1" x14ac:dyDescent="0.2">
      <c r="A24" s="9"/>
      <c r="B24" s="31" t="s">
        <v>607</v>
      </c>
      <c r="C24" s="9"/>
      <c r="D24" s="9"/>
      <c r="E24" s="12"/>
      <c r="G24" s="111">
        <v>1</v>
      </c>
      <c r="H24" s="117" t="s">
        <v>628</v>
      </c>
    </row>
    <row r="25" spans="1:8" ht="12.75" customHeight="1" x14ac:dyDescent="0.2">
      <c r="A25" s="9"/>
      <c r="B25" s="31" t="s">
        <v>608</v>
      </c>
      <c r="C25" s="9"/>
      <c r="D25" s="9"/>
      <c r="E25" s="12" t="s">
        <v>604</v>
      </c>
      <c r="G25" s="111">
        <v>2.7749999999999999</v>
      </c>
      <c r="H25" s="117" t="s">
        <v>809</v>
      </c>
    </row>
    <row r="26" spans="1:8" ht="12.75" customHeight="1" x14ac:dyDescent="0.2">
      <c r="A26" s="9"/>
      <c r="B26" s="31" t="s">
        <v>609</v>
      </c>
      <c r="C26" s="9"/>
      <c r="D26" s="9"/>
      <c r="E26" s="12" t="s">
        <v>605</v>
      </c>
      <c r="G26" s="111">
        <v>5</v>
      </c>
      <c r="H26" s="109" t="s">
        <v>484</v>
      </c>
    </row>
    <row r="27" spans="1:8" ht="12.75" customHeight="1" x14ac:dyDescent="0.2">
      <c r="A27" s="9"/>
      <c r="B27" s="31" t="s">
        <v>610</v>
      </c>
      <c r="C27" s="9"/>
      <c r="D27" s="9"/>
      <c r="E27" s="12" t="s">
        <v>101</v>
      </c>
      <c r="G27" s="11">
        <v>1965.1</v>
      </c>
      <c r="H27" s="1" t="s">
        <v>426</v>
      </c>
    </row>
    <row r="28" spans="1:8" ht="12.75" customHeight="1" x14ac:dyDescent="0.2">
      <c r="A28" s="9"/>
      <c r="B28" s="9"/>
      <c r="C28" s="9"/>
      <c r="D28" s="9"/>
      <c r="E28" s="12"/>
      <c r="G28" s="9"/>
    </row>
    <row r="29" spans="1:8" ht="12.75" customHeight="1" x14ac:dyDescent="0.2">
      <c r="A29" s="31" t="s">
        <v>100</v>
      </c>
      <c r="B29" s="9"/>
      <c r="C29" s="9"/>
      <c r="D29" s="9"/>
      <c r="E29" s="12"/>
      <c r="G29" s="9"/>
    </row>
    <row r="30" spans="1:8" ht="12.75" customHeight="1" x14ac:dyDescent="0.2">
      <c r="A30" s="9"/>
      <c r="B30" s="31" t="s">
        <v>99</v>
      </c>
      <c r="C30" s="9"/>
      <c r="D30" s="9"/>
      <c r="E30" s="12" t="s">
        <v>98</v>
      </c>
      <c r="G30" s="30">
        <v>23</v>
      </c>
      <c r="H30" s="1" t="s">
        <v>506</v>
      </c>
    </row>
    <row r="31" spans="1:8" ht="12.75" customHeight="1" x14ac:dyDescent="0.2">
      <c r="A31" s="9"/>
      <c r="B31" s="29" t="s">
        <v>97</v>
      </c>
      <c r="C31" s="9"/>
      <c r="D31" s="9"/>
      <c r="E31" s="12"/>
      <c r="G31" s="53"/>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9"/>
    </row>
    <row r="40" spans="1:8" ht="12.75" customHeight="1" x14ac:dyDescent="0.2">
      <c r="A40" s="31" t="s">
        <v>88</v>
      </c>
      <c r="B40" s="9"/>
      <c r="C40" s="9"/>
      <c r="D40" s="9"/>
      <c r="E40" s="12"/>
      <c r="G40" s="47"/>
    </row>
    <row r="41" spans="1:8" ht="12.75" customHeight="1" x14ac:dyDescent="0.2">
      <c r="A41" s="45" t="s">
        <v>87</v>
      </c>
      <c r="B41" s="9"/>
      <c r="C41" s="9"/>
      <c r="D41" s="9"/>
      <c r="E41" s="12"/>
      <c r="G41" s="44"/>
    </row>
    <row r="42" spans="1:8" ht="12.75" customHeight="1" x14ac:dyDescent="0.2">
      <c r="A42" s="9"/>
      <c r="B42" s="31" t="s">
        <v>86</v>
      </c>
      <c r="C42" s="9"/>
      <c r="D42" s="9"/>
      <c r="E42" s="12" t="s">
        <v>70</v>
      </c>
      <c r="G42" s="30">
        <v>843</v>
      </c>
      <c r="H42" s="1" t="s">
        <v>453</v>
      </c>
    </row>
    <row r="43" spans="1:8" ht="12.75" customHeight="1" x14ac:dyDescent="0.2">
      <c r="A43" s="9"/>
      <c r="B43" s="31" t="s">
        <v>85</v>
      </c>
      <c r="C43" s="9"/>
      <c r="D43" s="9"/>
      <c r="E43" s="12" t="s">
        <v>83</v>
      </c>
      <c r="G43" s="30">
        <v>2.59</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1</v>
      </c>
      <c r="H48" s="1" t="s">
        <v>455</v>
      </c>
    </row>
    <row r="49" spans="1:8" ht="12.75" customHeight="1" x14ac:dyDescent="0.2">
      <c r="A49" s="9"/>
      <c r="B49" s="29" t="s">
        <v>77</v>
      </c>
      <c r="C49" s="9"/>
      <c r="D49" s="9"/>
      <c r="E49" s="12" t="s">
        <v>76</v>
      </c>
      <c r="G49" s="86">
        <v>0.70699999999999996</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809</v>
      </c>
    </row>
    <row r="52" spans="1:8" ht="12.75" customHeight="1" x14ac:dyDescent="0.2">
      <c r="A52" s="9"/>
      <c r="B52" s="9"/>
      <c r="C52" s="9"/>
      <c r="D52" s="9"/>
      <c r="E52" s="12"/>
      <c r="G52" s="9"/>
    </row>
    <row r="53" spans="1:8" ht="12.75" customHeight="1" x14ac:dyDescent="0.2">
      <c r="A53" s="31" t="s">
        <v>75</v>
      </c>
      <c r="B53" s="9"/>
      <c r="C53" s="9"/>
      <c r="D53" s="9"/>
      <c r="E53" s="12"/>
      <c r="G53" s="9"/>
    </row>
    <row r="54" spans="1:8" ht="12.75" customHeight="1" x14ac:dyDescent="0.2">
      <c r="A54" s="9"/>
      <c r="B54" s="31" t="s">
        <v>74</v>
      </c>
      <c r="C54" s="9"/>
      <c r="D54" s="9"/>
      <c r="E54" s="12" t="s">
        <v>1</v>
      </c>
      <c r="G54" s="30">
        <v>0</v>
      </c>
      <c r="H54" s="1" t="s">
        <v>416</v>
      </c>
    </row>
    <row r="55" spans="1:8" ht="12.75" customHeight="1" x14ac:dyDescent="0.2">
      <c r="A55" s="9"/>
      <c r="B55" s="31" t="s">
        <v>73</v>
      </c>
      <c r="C55" s="9"/>
      <c r="D55" s="9"/>
      <c r="E55" s="12" t="s">
        <v>1</v>
      </c>
      <c r="G55" s="30">
        <v>1</v>
      </c>
      <c r="H55" s="1" t="s">
        <v>417</v>
      </c>
    </row>
    <row r="56" spans="1:8" ht="12.75" customHeight="1" x14ac:dyDescent="0.2">
      <c r="A56" s="9"/>
      <c r="B56" s="29" t="s">
        <v>72</v>
      </c>
      <c r="C56" s="9"/>
      <c r="D56" s="9"/>
      <c r="E56" s="12" t="s">
        <v>70</v>
      </c>
      <c r="G56" s="11">
        <v>51.8</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7"/>
    </row>
    <row r="59" spans="1:8" ht="12.75" customHeight="1" x14ac:dyDescent="0.2">
      <c r="A59" s="9" t="s">
        <v>69</v>
      </c>
      <c r="B59" s="10"/>
      <c r="C59" s="9"/>
      <c r="D59" s="9"/>
      <c r="E59" s="12"/>
      <c r="F59" s="8"/>
      <c r="G59" s="25"/>
    </row>
    <row r="60" spans="1:8" ht="12.75" customHeight="1" x14ac:dyDescent="0.2">
      <c r="A60" s="9"/>
      <c r="B60" s="21" t="s">
        <v>68</v>
      </c>
      <c r="C60" s="9"/>
      <c r="D60" s="9"/>
      <c r="E60" s="12"/>
      <c r="F60" s="8"/>
      <c r="G60" s="23"/>
    </row>
    <row r="61" spans="1:8" ht="12.75" customHeight="1" x14ac:dyDescent="0.2">
      <c r="A61" s="9"/>
      <c r="B61" s="21"/>
      <c r="C61" s="21" t="s">
        <v>67</v>
      </c>
      <c r="D61" s="9"/>
      <c r="E61" s="12" t="s">
        <v>1</v>
      </c>
      <c r="F61" s="8"/>
      <c r="G61" s="18">
        <v>1</v>
      </c>
      <c r="H61" s="1" t="s">
        <v>435</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1</v>
      </c>
      <c r="H65" s="1" t="s">
        <v>434</v>
      </c>
    </row>
    <row r="66" spans="1:8" ht="12.75" customHeight="1" x14ac:dyDescent="0.2">
      <c r="A66" s="9"/>
      <c r="B66" s="21"/>
      <c r="C66" s="21" t="s">
        <v>62</v>
      </c>
      <c r="D66" s="9"/>
      <c r="E66" s="12" t="s">
        <v>1</v>
      </c>
      <c r="F66" s="8"/>
      <c r="G66" s="18">
        <v>0</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87"/>
    </row>
    <row r="69" spans="1:8" ht="12.75" customHeight="1" x14ac:dyDescent="0.2">
      <c r="A69" s="16" t="s">
        <v>60</v>
      </c>
      <c r="B69" s="19"/>
      <c r="C69" s="16"/>
      <c r="D69" s="16"/>
      <c r="E69" s="15"/>
      <c r="F69" s="8"/>
      <c r="G69" s="8"/>
    </row>
    <row r="70" spans="1:8" ht="12.75" customHeight="1" x14ac:dyDescent="0.2">
      <c r="A70" s="16"/>
      <c r="B70" s="17" t="s">
        <v>59</v>
      </c>
      <c r="C70" s="16"/>
      <c r="D70" s="16"/>
      <c r="E70" s="15"/>
      <c r="F70" s="8"/>
      <c r="G70" s="88"/>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0</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90"/>
    </row>
    <row r="76" spans="1:8" ht="12.75" customHeight="1" x14ac:dyDescent="0.2">
      <c r="A76" s="9"/>
      <c r="B76" s="10"/>
      <c r="C76" s="9" t="s">
        <v>53</v>
      </c>
      <c r="D76" s="9"/>
      <c r="E76" s="12" t="s">
        <v>49</v>
      </c>
      <c r="F76" s="8"/>
      <c r="G76" s="133">
        <v>8277</v>
      </c>
      <c r="H76" s="1" t="s">
        <v>666</v>
      </c>
    </row>
    <row r="77" spans="1:8" ht="12.75" customHeight="1" x14ac:dyDescent="0.2">
      <c r="A77" s="9"/>
      <c r="B77" s="10"/>
      <c r="C77" s="9" t="s">
        <v>52</v>
      </c>
      <c r="D77" s="9"/>
      <c r="E77" s="12" t="s">
        <v>49</v>
      </c>
      <c r="F77" s="8"/>
      <c r="G77" s="18">
        <v>0</v>
      </c>
    </row>
    <row r="78" spans="1:8" ht="12.75" customHeight="1" x14ac:dyDescent="0.2">
      <c r="A78" s="9"/>
      <c r="B78" s="10"/>
      <c r="C78" s="9" t="s">
        <v>51</v>
      </c>
      <c r="D78" s="9"/>
      <c r="E78" s="12" t="s">
        <v>49</v>
      </c>
      <c r="F78" s="8"/>
      <c r="G78" s="18">
        <v>0</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14"/>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7"/>
      <c r="H82" s="106" t="s">
        <v>428</v>
      </c>
    </row>
    <row r="83" spans="1:8" x14ac:dyDescent="0.2">
      <c r="H83" s="1" t="s">
        <v>795</v>
      </c>
    </row>
  </sheetData>
  <mergeCells count="3">
    <mergeCell ref="A5:D5"/>
    <mergeCell ref="H22:H23"/>
    <mergeCell ref="H4:H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BD82"/>
  <sheetViews>
    <sheetView showGridLines="0" workbookViewId="0"/>
  </sheetViews>
  <sheetFormatPr defaultColWidth="8.85546875" defaultRowHeight="15" x14ac:dyDescent="0.25"/>
  <cols>
    <col min="1" max="10" width="8.85546875" style="1"/>
    <col min="11" max="11" width="8.85546875" style="69"/>
    <col min="12" max="21" width="8.85546875" style="1"/>
    <col min="22" max="22" width="8.85546875" style="69"/>
    <col min="23" max="44" width="8.85546875" style="1"/>
    <col min="45" max="45" width="8.85546875" style="69"/>
    <col min="46" max="51" width="8.85546875" style="1"/>
    <col min="52" max="52" width="8.85546875" style="69"/>
    <col min="53" max="16384" width="8.85546875" style="1"/>
  </cols>
  <sheetData>
    <row r="1" spans="1:56" s="62" customFormat="1" ht="19.5" customHeight="1" x14ac:dyDescent="0.3">
      <c r="A1" s="62" t="s">
        <v>123</v>
      </c>
    </row>
    <row r="2" spans="1:56" s="61" customFormat="1" ht="12.75" customHeight="1" x14ac:dyDescent="0.25">
      <c r="K2" s="72"/>
      <c r="V2" s="72"/>
      <c r="AS2" s="72"/>
      <c r="AZ2" s="72"/>
    </row>
    <row r="3" spans="1:56" s="6" customFormat="1" ht="14.1" customHeight="1" x14ac:dyDescent="0.25">
      <c r="A3" s="6" t="s">
        <v>122</v>
      </c>
    </row>
    <row r="4" spans="1:56" s="61" customFormat="1" ht="12.75" customHeight="1" x14ac:dyDescent="0.25">
      <c r="K4" s="72"/>
      <c r="V4" s="72"/>
      <c r="AS4" s="72"/>
      <c r="AZ4" s="72"/>
    </row>
    <row r="5" spans="1:56" ht="12.75" customHeight="1" x14ac:dyDescent="0.2">
      <c r="A5" s="222" t="s">
        <v>46</v>
      </c>
      <c r="B5" s="222"/>
      <c r="C5" s="222"/>
      <c r="D5" s="222"/>
      <c r="E5" s="5" t="s">
        <v>45</v>
      </c>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row>
    <row r="6" spans="1:56" ht="12.75" customHeight="1" x14ac:dyDescent="0.25">
      <c r="A6" s="71"/>
      <c r="B6" s="71"/>
      <c r="C6" s="71"/>
      <c r="D6" s="71"/>
      <c r="G6" s="71"/>
      <c r="H6" s="71"/>
      <c r="I6" s="71"/>
      <c r="J6" s="71"/>
      <c r="K6" s="71"/>
      <c r="L6" s="71"/>
      <c r="M6" s="71"/>
      <c r="N6" s="71"/>
      <c r="O6" s="71"/>
      <c r="P6" s="71"/>
    </row>
    <row r="7" spans="1:56" ht="12.75" customHeight="1" x14ac:dyDescent="0.25">
      <c r="A7" s="31" t="s">
        <v>121</v>
      </c>
      <c r="B7" s="9"/>
      <c r="C7" s="9"/>
      <c r="D7" s="9"/>
      <c r="G7" s="9"/>
      <c r="H7" s="2"/>
      <c r="I7" s="2"/>
      <c r="J7" s="2"/>
    </row>
    <row r="8" spans="1:56" ht="12.75" customHeight="1" x14ac:dyDescent="0.25">
      <c r="A8" s="60" t="s">
        <v>120</v>
      </c>
      <c r="B8" s="9"/>
      <c r="C8" s="9"/>
      <c r="D8" s="9"/>
      <c r="G8" s="9"/>
      <c r="H8" s="2"/>
      <c r="I8" s="2"/>
      <c r="J8" s="2"/>
    </row>
    <row r="9" spans="1:56" ht="12.75" customHeight="1" x14ac:dyDescent="0.25">
      <c r="A9" s="9"/>
      <c r="B9" s="59" t="s">
        <v>119</v>
      </c>
      <c r="C9" s="58"/>
      <c r="D9" s="58"/>
      <c r="E9" s="12" t="s">
        <v>1</v>
      </c>
      <c r="G9" s="36">
        <v>1</v>
      </c>
      <c r="H9" s="36">
        <v>1</v>
      </c>
      <c r="I9" s="36">
        <v>1</v>
      </c>
      <c r="J9" s="36">
        <v>1</v>
      </c>
      <c r="K9" s="36">
        <v>1</v>
      </c>
      <c r="L9" s="36">
        <v>1</v>
      </c>
      <c r="M9" s="36">
        <v>1</v>
      </c>
      <c r="N9" s="36">
        <v>1</v>
      </c>
      <c r="O9" s="36">
        <v>1</v>
      </c>
      <c r="P9" s="36">
        <v>1</v>
      </c>
      <c r="Q9" s="36">
        <v>1</v>
      </c>
      <c r="R9" s="36">
        <v>1</v>
      </c>
      <c r="S9" s="36">
        <v>1</v>
      </c>
      <c r="T9" s="36">
        <v>1</v>
      </c>
      <c r="U9" s="36">
        <v>1</v>
      </c>
      <c r="V9" s="36">
        <v>1</v>
      </c>
      <c r="W9" s="36">
        <v>1</v>
      </c>
      <c r="X9" s="36">
        <v>1</v>
      </c>
      <c r="Y9" s="36">
        <v>1</v>
      </c>
      <c r="Z9" s="36">
        <v>1</v>
      </c>
      <c r="AA9" s="36">
        <v>1</v>
      </c>
      <c r="AB9" s="36">
        <v>1</v>
      </c>
      <c r="AC9" s="36">
        <v>1</v>
      </c>
      <c r="AD9" s="36">
        <v>1</v>
      </c>
      <c r="AE9" s="36">
        <v>1</v>
      </c>
      <c r="AF9" s="36">
        <v>1</v>
      </c>
      <c r="AG9" s="36">
        <v>1</v>
      </c>
      <c r="AH9" s="36">
        <v>1</v>
      </c>
      <c r="AI9" s="36">
        <v>1</v>
      </c>
      <c r="AJ9" s="36">
        <v>1</v>
      </c>
      <c r="AK9" s="36">
        <v>1</v>
      </c>
      <c r="AL9" s="36">
        <v>1</v>
      </c>
      <c r="AM9" s="36">
        <v>1</v>
      </c>
      <c r="AN9" s="36">
        <v>1</v>
      </c>
      <c r="AO9" s="36">
        <v>1</v>
      </c>
      <c r="AP9" s="36">
        <v>1</v>
      </c>
      <c r="AQ9" s="36">
        <v>1</v>
      </c>
      <c r="AR9" s="36">
        <v>1</v>
      </c>
      <c r="AS9" s="36">
        <v>1</v>
      </c>
      <c r="AT9" s="36">
        <v>1</v>
      </c>
      <c r="AU9" s="36">
        <v>1</v>
      </c>
      <c r="AV9" s="36">
        <v>1</v>
      </c>
      <c r="AW9" s="36">
        <v>1</v>
      </c>
      <c r="AX9" s="36">
        <v>1</v>
      </c>
      <c r="AY9" s="36">
        <v>1</v>
      </c>
      <c r="AZ9" s="36">
        <v>1</v>
      </c>
      <c r="BA9" s="36">
        <v>1</v>
      </c>
      <c r="BB9" s="36">
        <v>1</v>
      </c>
      <c r="BC9" s="36">
        <v>1</v>
      </c>
      <c r="BD9" s="36">
        <v>1</v>
      </c>
    </row>
    <row r="10" spans="1:56" ht="12.75" customHeight="1" x14ac:dyDescent="0.25">
      <c r="A10" s="9"/>
      <c r="B10" s="59" t="s">
        <v>118</v>
      </c>
      <c r="C10" s="58"/>
      <c r="D10" s="58"/>
      <c r="E10" s="12" t="s">
        <v>1</v>
      </c>
      <c r="G10" s="36">
        <v>0</v>
      </c>
      <c r="H10" s="36">
        <v>1</v>
      </c>
      <c r="I10" s="36">
        <v>0</v>
      </c>
      <c r="J10" s="37">
        <v>1</v>
      </c>
      <c r="K10" s="37">
        <v>1</v>
      </c>
      <c r="L10" s="36">
        <v>1</v>
      </c>
      <c r="M10" s="36">
        <v>0</v>
      </c>
      <c r="N10" s="36">
        <v>1</v>
      </c>
      <c r="O10" s="36">
        <v>0</v>
      </c>
      <c r="P10" s="36">
        <v>0</v>
      </c>
      <c r="Q10" s="36">
        <v>1</v>
      </c>
      <c r="R10" s="36">
        <v>0</v>
      </c>
      <c r="S10" s="36">
        <v>1</v>
      </c>
      <c r="T10" s="36">
        <v>1</v>
      </c>
      <c r="U10" s="37">
        <v>0</v>
      </c>
      <c r="V10" s="37">
        <v>1</v>
      </c>
      <c r="W10" s="36">
        <v>1</v>
      </c>
      <c r="X10" s="36">
        <v>0</v>
      </c>
      <c r="Y10" s="36">
        <v>0</v>
      </c>
      <c r="Z10" s="36">
        <v>1</v>
      </c>
      <c r="AA10" s="36">
        <v>1</v>
      </c>
      <c r="AB10" s="37">
        <v>0</v>
      </c>
      <c r="AC10" s="36">
        <v>1</v>
      </c>
      <c r="AD10" s="36">
        <v>0</v>
      </c>
      <c r="AE10" s="36">
        <v>0</v>
      </c>
      <c r="AF10" s="36">
        <v>0</v>
      </c>
      <c r="AG10" s="36">
        <v>1</v>
      </c>
      <c r="AH10" s="36">
        <v>1</v>
      </c>
      <c r="AI10" s="36">
        <v>1</v>
      </c>
      <c r="AJ10" s="36">
        <v>0</v>
      </c>
      <c r="AK10" s="36">
        <v>1</v>
      </c>
      <c r="AL10" s="36">
        <v>1</v>
      </c>
      <c r="AM10" s="36">
        <v>0</v>
      </c>
      <c r="AN10" s="36">
        <v>1</v>
      </c>
      <c r="AO10" s="36">
        <v>0</v>
      </c>
      <c r="AP10" s="36">
        <v>1</v>
      </c>
      <c r="AQ10" s="36">
        <v>0</v>
      </c>
      <c r="AR10" s="36">
        <v>0</v>
      </c>
      <c r="AS10" s="36">
        <v>1</v>
      </c>
      <c r="AT10" s="36">
        <v>1</v>
      </c>
      <c r="AU10" s="36">
        <v>0</v>
      </c>
      <c r="AV10" s="36">
        <v>0</v>
      </c>
      <c r="AW10" s="36">
        <v>0</v>
      </c>
      <c r="AX10" s="36">
        <v>1</v>
      </c>
      <c r="AY10" s="36">
        <v>1</v>
      </c>
      <c r="AZ10" s="36">
        <v>1</v>
      </c>
      <c r="BA10" s="36">
        <v>1</v>
      </c>
      <c r="BB10" s="36">
        <v>1</v>
      </c>
      <c r="BC10" s="36">
        <v>1</v>
      </c>
      <c r="BD10" s="36">
        <v>0</v>
      </c>
    </row>
    <row r="11" spans="1:56" ht="12.75" customHeight="1" x14ac:dyDescent="0.25">
      <c r="A11" s="9"/>
      <c r="B11" s="59" t="s">
        <v>117</v>
      </c>
      <c r="C11" s="58"/>
      <c r="D11" s="58"/>
      <c r="E11" s="12" t="s">
        <v>1</v>
      </c>
      <c r="G11" s="37">
        <v>0</v>
      </c>
      <c r="H11" s="36">
        <v>0</v>
      </c>
      <c r="I11" s="36">
        <v>1</v>
      </c>
      <c r="J11" s="36">
        <v>0</v>
      </c>
      <c r="K11" s="36">
        <v>1</v>
      </c>
      <c r="L11" s="36">
        <v>0</v>
      </c>
      <c r="M11" s="36">
        <v>0</v>
      </c>
      <c r="N11" s="36">
        <v>0</v>
      </c>
      <c r="O11" s="36">
        <v>0</v>
      </c>
      <c r="P11" s="36">
        <v>0</v>
      </c>
      <c r="Q11" s="36">
        <v>0</v>
      </c>
      <c r="R11" s="36">
        <v>0</v>
      </c>
      <c r="S11" s="36">
        <v>0</v>
      </c>
      <c r="T11" s="36">
        <v>0</v>
      </c>
      <c r="U11" s="36">
        <v>0</v>
      </c>
      <c r="V11" s="36">
        <v>0</v>
      </c>
      <c r="W11" s="36">
        <v>0</v>
      </c>
      <c r="X11" s="36">
        <v>0</v>
      </c>
      <c r="Y11" s="36">
        <v>0</v>
      </c>
      <c r="Z11" s="36">
        <v>0</v>
      </c>
      <c r="AA11" s="36">
        <v>0</v>
      </c>
      <c r="AB11" s="37">
        <v>0</v>
      </c>
      <c r="AC11" s="36">
        <v>0</v>
      </c>
      <c r="AD11" s="36">
        <v>0</v>
      </c>
      <c r="AE11" s="36">
        <v>0</v>
      </c>
      <c r="AF11" s="36">
        <v>0</v>
      </c>
      <c r="AG11" s="36">
        <v>0</v>
      </c>
      <c r="AH11" s="36">
        <v>0</v>
      </c>
      <c r="AI11" s="36">
        <v>0</v>
      </c>
      <c r="AJ11" s="36">
        <v>0</v>
      </c>
      <c r="AK11" s="36">
        <v>0</v>
      </c>
      <c r="AL11" s="36">
        <v>0</v>
      </c>
      <c r="AM11" s="36">
        <v>0</v>
      </c>
      <c r="AN11" s="36">
        <v>0</v>
      </c>
      <c r="AO11" s="36">
        <v>0</v>
      </c>
      <c r="AP11" s="36">
        <v>0</v>
      </c>
      <c r="AQ11" s="36">
        <v>0</v>
      </c>
      <c r="AR11" s="36">
        <v>0</v>
      </c>
      <c r="AS11" s="36">
        <v>0</v>
      </c>
      <c r="AT11" s="36">
        <v>0</v>
      </c>
      <c r="AU11" s="36">
        <v>0</v>
      </c>
      <c r="AV11" s="36">
        <v>0</v>
      </c>
      <c r="AW11" s="36">
        <v>0</v>
      </c>
      <c r="AX11" s="36">
        <v>0</v>
      </c>
      <c r="AY11" s="36">
        <v>0</v>
      </c>
      <c r="AZ11" s="36">
        <v>1</v>
      </c>
      <c r="BA11" s="36">
        <v>0</v>
      </c>
      <c r="BB11" s="36">
        <v>0</v>
      </c>
      <c r="BC11" s="36">
        <v>0</v>
      </c>
      <c r="BD11" s="36">
        <v>0</v>
      </c>
    </row>
    <row r="12" spans="1:56" ht="12.75" customHeight="1" x14ac:dyDescent="0.25">
      <c r="A12" s="9"/>
      <c r="B12" s="59" t="s">
        <v>116</v>
      </c>
      <c r="C12" s="58"/>
      <c r="D12" s="58"/>
      <c r="E12" s="12" t="s">
        <v>1</v>
      </c>
      <c r="G12" s="36">
        <v>1</v>
      </c>
      <c r="H12" s="36">
        <v>0</v>
      </c>
      <c r="I12" s="36">
        <v>0</v>
      </c>
      <c r="J12" s="37">
        <v>0</v>
      </c>
      <c r="K12" s="37">
        <v>0</v>
      </c>
      <c r="L12" s="36">
        <v>0</v>
      </c>
      <c r="M12" s="36">
        <v>0</v>
      </c>
      <c r="N12" s="36">
        <v>0</v>
      </c>
      <c r="O12" s="36">
        <v>1</v>
      </c>
      <c r="P12" s="36">
        <v>0</v>
      </c>
      <c r="Q12" s="36">
        <v>0</v>
      </c>
      <c r="R12" s="36">
        <v>1</v>
      </c>
      <c r="S12" s="36">
        <v>0</v>
      </c>
      <c r="T12" s="36">
        <v>0</v>
      </c>
      <c r="U12" s="37">
        <v>1</v>
      </c>
      <c r="V12" s="37">
        <v>0</v>
      </c>
      <c r="W12" s="36">
        <v>0</v>
      </c>
      <c r="X12" s="36">
        <v>0</v>
      </c>
      <c r="Y12" s="36">
        <v>0</v>
      </c>
      <c r="Z12" s="36">
        <v>0</v>
      </c>
      <c r="AA12" s="36">
        <v>0</v>
      </c>
      <c r="AB12" s="37">
        <v>1</v>
      </c>
      <c r="AC12" s="36">
        <v>0</v>
      </c>
      <c r="AD12" s="36">
        <v>0</v>
      </c>
      <c r="AE12" s="36">
        <v>0</v>
      </c>
      <c r="AF12" s="36">
        <v>0</v>
      </c>
      <c r="AG12" s="36">
        <v>0</v>
      </c>
      <c r="AH12" s="36">
        <v>0</v>
      </c>
      <c r="AI12" s="36">
        <v>0</v>
      </c>
      <c r="AJ12" s="36">
        <v>0</v>
      </c>
      <c r="AK12" s="36">
        <v>0</v>
      </c>
      <c r="AL12" s="36">
        <v>0</v>
      </c>
      <c r="AM12" s="36">
        <v>1</v>
      </c>
      <c r="AN12" s="36">
        <v>0</v>
      </c>
      <c r="AO12" s="36">
        <v>0</v>
      </c>
      <c r="AP12" s="36">
        <v>0</v>
      </c>
      <c r="AQ12" s="36">
        <v>0</v>
      </c>
      <c r="AR12" s="36">
        <v>0</v>
      </c>
      <c r="AS12" s="36">
        <v>0</v>
      </c>
      <c r="AT12" s="36">
        <v>0</v>
      </c>
      <c r="AU12" s="36">
        <v>1</v>
      </c>
      <c r="AV12" s="36">
        <v>1</v>
      </c>
      <c r="AW12" s="36">
        <v>1</v>
      </c>
      <c r="AX12" s="36">
        <v>0</v>
      </c>
      <c r="AY12" s="36">
        <v>0</v>
      </c>
      <c r="AZ12" s="36">
        <v>0</v>
      </c>
      <c r="BA12" s="36">
        <v>0</v>
      </c>
      <c r="BB12" s="36">
        <v>0</v>
      </c>
      <c r="BC12" s="36">
        <v>0</v>
      </c>
      <c r="BD12" s="36">
        <v>0</v>
      </c>
    </row>
    <row r="13" spans="1:56" ht="12.75" customHeight="1" x14ac:dyDescent="0.25">
      <c r="A13" s="9"/>
      <c r="B13" s="59" t="s">
        <v>115</v>
      </c>
      <c r="C13" s="58"/>
      <c r="D13" s="58"/>
      <c r="E13" s="12" t="s">
        <v>1</v>
      </c>
      <c r="G13" s="36">
        <v>0</v>
      </c>
      <c r="H13" s="36">
        <v>0</v>
      </c>
      <c r="I13" s="36">
        <v>0</v>
      </c>
      <c r="J13" s="36">
        <v>0</v>
      </c>
      <c r="K13" s="36">
        <v>0</v>
      </c>
      <c r="L13" s="36">
        <v>0</v>
      </c>
      <c r="M13" s="36">
        <v>0</v>
      </c>
      <c r="N13" s="36">
        <v>0</v>
      </c>
      <c r="O13" s="36">
        <v>0</v>
      </c>
      <c r="P13" s="36">
        <v>0</v>
      </c>
      <c r="Q13" s="36">
        <v>0</v>
      </c>
      <c r="R13" s="36">
        <v>0</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0</v>
      </c>
      <c r="AL13" s="36">
        <v>0</v>
      </c>
      <c r="AM13" s="36">
        <v>0</v>
      </c>
      <c r="AN13" s="36">
        <v>0</v>
      </c>
      <c r="AO13" s="36">
        <v>0</v>
      </c>
      <c r="AP13" s="36">
        <v>0</v>
      </c>
      <c r="AQ13" s="36">
        <v>0</v>
      </c>
      <c r="AR13" s="36">
        <v>0</v>
      </c>
      <c r="AS13" s="36">
        <v>0</v>
      </c>
      <c r="AT13" s="36">
        <v>0</v>
      </c>
      <c r="AU13" s="36">
        <v>0</v>
      </c>
      <c r="AV13" s="36">
        <v>0</v>
      </c>
      <c r="AW13" s="36">
        <v>0</v>
      </c>
      <c r="AX13" s="36">
        <v>0</v>
      </c>
      <c r="AY13" s="36">
        <v>0</v>
      </c>
      <c r="AZ13" s="36">
        <v>0</v>
      </c>
      <c r="BA13" s="36">
        <v>0</v>
      </c>
      <c r="BB13" s="36">
        <v>0</v>
      </c>
      <c r="BC13" s="36">
        <v>0</v>
      </c>
      <c r="BD13" s="36">
        <v>0</v>
      </c>
    </row>
    <row r="14" spans="1:56" ht="12.75" customHeight="1" x14ac:dyDescent="0.25">
      <c r="A14" s="9"/>
      <c r="B14" s="59" t="s">
        <v>114</v>
      </c>
      <c r="C14" s="58"/>
      <c r="D14" s="58"/>
      <c r="E14" s="12" t="s">
        <v>1</v>
      </c>
      <c r="G14" s="36">
        <v>0</v>
      </c>
      <c r="H14" s="36">
        <v>0</v>
      </c>
      <c r="I14" s="36">
        <v>0</v>
      </c>
      <c r="J14" s="36">
        <v>0</v>
      </c>
      <c r="K14" s="36">
        <v>0</v>
      </c>
      <c r="L14" s="36">
        <v>0</v>
      </c>
      <c r="M14" s="36">
        <v>0</v>
      </c>
      <c r="N14" s="36">
        <v>0</v>
      </c>
      <c r="O14" s="36">
        <v>0</v>
      </c>
      <c r="P14" s="36">
        <v>0</v>
      </c>
      <c r="Q14" s="36">
        <v>0</v>
      </c>
      <c r="R14" s="36">
        <v>0</v>
      </c>
      <c r="S14" s="36">
        <v>0</v>
      </c>
      <c r="T14" s="36">
        <v>0</v>
      </c>
      <c r="U14" s="36">
        <v>0</v>
      </c>
      <c r="V14" s="36">
        <v>0</v>
      </c>
      <c r="W14" s="36">
        <v>0</v>
      </c>
      <c r="X14" s="36">
        <v>0</v>
      </c>
      <c r="Y14" s="36">
        <v>0</v>
      </c>
      <c r="Z14" s="36">
        <v>0</v>
      </c>
      <c r="AA14" s="36">
        <v>0</v>
      </c>
      <c r="AB14" s="37">
        <v>0</v>
      </c>
      <c r="AC14" s="36">
        <v>0</v>
      </c>
      <c r="AD14" s="36">
        <v>0</v>
      </c>
      <c r="AE14" s="36">
        <v>0</v>
      </c>
      <c r="AF14" s="36">
        <v>0</v>
      </c>
      <c r="AG14" s="36">
        <v>0</v>
      </c>
      <c r="AH14" s="36">
        <v>0</v>
      </c>
      <c r="AI14" s="36">
        <v>0</v>
      </c>
      <c r="AJ14" s="36">
        <v>0</v>
      </c>
      <c r="AK14" s="36">
        <v>0</v>
      </c>
      <c r="AL14" s="36">
        <v>0</v>
      </c>
      <c r="AM14" s="36">
        <v>0</v>
      </c>
      <c r="AN14" s="36">
        <v>0</v>
      </c>
      <c r="AO14" s="36">
        <v>0</v>
      </c>
      <c r="AP14" s="36">
        <v>0</v>
      </c>
      <c r="AQ14" s="36">
        <v>0</v>
      </c>
      <c r="AR14" s="36">
        <v>0</v>
      </c>
      <c r="AS14" s="36">
        <v>0</v>
      </c>
      <c r="AT14" s="36">
        <v>0</v>
      </c>
      <c r="AU14" s="36">
        <v>0</v>
      </c>
      <c r="AV14" s="36">
        <v>0</v>
      </c>
      <c r="AW14" s="36">
        <v>0</v>
      </c>
      <c r="AX14" s="36">
        <v>0</v>
      </c>
      <c r="AY14" s="36">
        <v>0</v>
      </c>
      <c r="AZ14" s="36">
        <v>0</v>
      </c>
      <c r="BA14" s="36">
        <v>0</v>
      </c>
      <c r="BB14" s="36">
        <v>0</v>
      </c>
      <c r="BC14" s="36">
        <v>0</v>
      </c>
      <c r="BD14" s="36">
        <v>0</v>
      </c>
    </row>
    <row r="15" spans="1:56" ht="12.75" customHeight="1" x14ac:dyDescent="0.2">
      <c r="A15" s="9"/>
      <c r="B15" s="4" t="s">
        <v>113</v>
      </c>
      <c r="C15" s="58"/>
      <c r="D15" s="58"/>
      <c r="E15" s="12" t="s">
        <v>1</v>
      </c>
      <c r="G15" s="36">
        <v>0</v>
      </c>
      <c r="H15" s="36">
        <v>0</v>
      </c>
      <c r="I15" s="36">
        <v>0</v>
      </c>
      <c r="J15" s="36">
        <v>1</v>
      </c>
      <c r="K15" s="36">
        <v>1</v>
      </c>
      <c r="L15" s="36">
        <v>0</v>
      </c>
      <c r="M15" s="36">
        <v>0</v>
      </c>
      <c r="N15" s="36">
        <v>0</v>
      </c>
      <c r="O15" s="36">
        <v>0</v>
      </c>
      <c r="P15" s="36">
        <v>0</v>
      </c>
      <c r="Q15" s="36">
        <v>0</v>
      </c>
      <c r="R15" s="36">
        <v>0</v>
      </c>
      <c r="S15" s="36">
        <v>0</v>
      </c>
      <c r="T15" s="36">
        <v>0</v>
      </c>
      <c r="U15" s="36">
        <v>1</v>
      </c>
      <c r="V15" s="36">
        <v>1</v>
      </c>
      <c r="W15" s="36">
        <v>0</v>
      </c>
      <c r="X15" s="36">
        <v>0</v>
      </c>
      <c r="Y15" s="36">
        <v>0</v>
      </c>
      <c r="Z15" s="36">
        <v>0</v>
      </c>
      <c r="AA15" s="36">
        <v>0</v>
      </c>
      <c r="AB15" s="37">
        <v>1</v>
      </c>
      <c r="AC15" s="36">
        <v>0</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1</v>
      </c>
      <c r="AT15" s="36">
        <v>0</v>
      </c>
      <c r="AU15" s="36">
        <v>0</v>
      </c>
      <c r="AV15" s="36">
        <v>0</v>
      </c>
      <c r="AW15" s="36">
        <v>1</v>
      </c>
      <c r="AX15" s="36">
        <v>0</v>
      </c>
      <c r="AY15" s="36">
        <v>0</v>
      </c>
      <c r="AZ15" s="36">
        <v>1</v>
      </c>
      <c r="BA15" s="36">
        <v>0</v>
      </c>
      <c r="BB15" s="36">
        <v>0</v>
      </c>
      <c r="BC15" s="36">
        <v>0</v>
      </c>
      <c r="BD15" s="36">
        <v>0</v>
      </c>
    </row>
    <row r="16" spans="1:56" ht="12.75" customHeight="1" x14ac:dyDescent="0.2">
      <c r="A16" s="9"/>
      <c r="B16" s="9"/>
      <c r="C16" s="9"/>
      <c r="D16" s="9"/>
      <c r="E16" s="3"/>
      <c r="G16" s="2"/>
      <c r="H16" s="2"/>
      <c r="I16" s="2"/>
      <c r="J16" s="2"/>
      <c r="K16" s="70"/>
      <c r="L16" s="2"/>
      <c r="M16" s="2"/>
      <c r="N16" s="2"/>
      <c r="O16" s="2"/>
      <c r="P16" s="2"/>
      <c r="Q16" s="57"/>
      <c r="R16" s="57"/>
      <c r="S16" s="57"/>
      <c r="T16" s="57"/>
      <c r="U16" s="57"/>
      <c r="V16" s="73"/>
      <c r="W16" s="57"/>
      <c r="X16" s="57"/>
      <c r="Y16" s="57"/>
      <c r="Z16" s="57"/>
      <c r="AA16" s="57"/>
      <c r="AB16" s="57"/>
      <c r="AC16" s="57"/>
      <c r="AD16" s="57"/>
      <c r="AE16" s="57"/>
      <c r="AF16" s="57"/>
      <c r="AG16" s="57"/>
      <c r="AH16" s="57"/>
      <c r="AI16" s="57"/>
      <c r="AJ16" s="57"/>
      <c r="AK16" s="57"/>
      <c r="AL16" s="57"/>
      <c r="AM16" s="57"/>
      <c r="AN16" s="57"/>
      <c r="AO16" s="57"/>
      <c r="AP16" s="57"/>
      <c r="AQ16" s="57"/>
      <c r="AR16" s="57"/>
      <c r="AS16" s="73"/>
      <c r="AT16" s="57"/>
      <c r="AU16" s="57"/>
      <c r="AV16" s="57"/>
      <c r="AW16" s="57"/>
      <c r="AX16" s="57"/>
      <c r="AY16" s="57"/>
      <c r="AZ16" s="73"/>
      <c r="BA16" s="57"/>
      <c r="BB16" s="57"/>
      <c r="BC16" s="57"/>
      <c r="BD16" s="57"/>
    </row>
    <row r="17" spans="1:56" ht="12.75" customHeight="1" x14ac:dyDescent="0.2">
      <c r="A17" s="31" t="s">
        <v>112</v>
      </c>
      <c r="B17" s="9"/>
      <c r="C17" s="9"/>
      <c r="D17" s="9"/>
      <c r="E17" s="12"/>
      <c r="G17" s="9"/>
      <c r="H17" s="9"/>
      <c r="I17" s="9"/>
      <c r="J17" s="9"/>
      <c r="K17" s="77"/>
      <c r="L17" s="9"/>
      <c r="M17" s="9"/>
      <c r="N17" s="9"/>
      <c r="O17" s="9"/>
      <c r="P17" s="9"/>
      <c r="Q17" s="32"/>
      <c r="R17" s="32"/>
      <c r="S17" s="32"/>
      <c r="T17" s="32"/>
      <c r="U17" s="32"/>
      <c r="V17" s="74"/>
      <c r="W17" s="32"/>
      <c r="X17" s="32"/>
      <c r="Y17" s="32"/>
      <c r="Z17" s="32"/>
      <c r="AA17" s="32"/>
      <c r="AB17" s="32"/>
      <c r="AC17" s="32"/>
      <c r="AD17" s="32"/>
      <c r="AE17" s="32"/>
      <c r="AF17" s="32"/>
      <c r="AG17" s="32"/>
      <c r="AH17" s="32"/>
      <c r="AI17" s="32"/>
      <c r="AJ17" s="32"/>
      <c r="AK17" s="32"/>
      <c r="AL17" s="32"/>
      <c r="AM17" s="32"/>
      <c r="AN17" s="32"/>
      <c r="AO17" s="32"/>
      <c r="AP17" s="32"/>
      <c r="AQ17" s="32"/>
      <c r="AR17" s="32"/>
      <c r="AS17" s="74"/>
      <c r="AT17" s="32"/>
      <c r="AU17" s="32"/>
      <c r="AV17" s="32"/>
      <c r="AW17" s="32"/>
      <c r="AX17" s="32"/>
      <c r="AY17" s="32"/>
      <c r="AZ17" s="74"/>
      <c r="BA17" s="32"/>
      <c r="BB17" s="32"/>
      <c r="BC17" s="32"/>
      <c r="BD17" s="32"/>
    </row>
    <row r="18" spans="1:56" ht="12.75" customHeight="1" x14ac:dyDescent="0.2">
      <c r="A18" s="9"/>
      <c r="B18" s="31" t="s">
        <v>111</v>
      </c>
      <c r="C18" s="9"/>
      <c r="D18" s="9"/>
      <c r="E18" s="12" t="s">
        <v>1</v>
      </c>
      <c r="G18" s="30" t="s">
        <v>110</v>
      </c>
      <c r="H18" s="30" t="s">
        <v>110</v>
      </c>
      <c r="I18" s="30" t="s">
        <v>110</v>
      </c>
      <c r="J18" s="30" t="s">
        <v>110</v>
      </c>
      <c r="K18" s="30" t="s">
        <v>110</v>
      </c>
      <c r="L18" s="30" t="s">
        <v>110</v>
      </c>
      <c r="M18" s="30" t="s">
        <v>110</v>
      </c>
      <c r="N18" s="30" t="s">
        <v>110</v>
      </c>
      <c r="O18" s="30" t="s">
        <v>110</v>
      </c>
      <c r="P18" s="30" t="s">
        <v>110</v>
      </c>
      <c r="Q18" s="30" t="s">
        <v>110</v>
      </c>
      <c r="R18" s="30" t="s">
        <v>110</v>
      </c>
      <c r="S18" s="30" t="s">
        <v>110</v>
      </c>
      <c r="T18" s="30" t="s">
        <v>110</v>
      </c>
      <c r="U18" s="30" t="s">
        <v>110</v>
      </c>
      <c r="V18" s="30" t="s">
        <v>110</v>
      </c>
      <c r="W18" s="30" t="s">
        <v>110</v>
      </c>
      <c r="X18" s="30" t="s">
        <v>110</v>
      </c>
      <c r="Y18" s="30" t="s">
        <v>110</v>
      </c>
      <c r="Z18" s="30" t="s">
        <v>110</v>
      </c>
      <c r="AA18" s="30" t="s">
        <v>110</v>
      </c>
      <c r="AB18" s="30" t="s">
        <v>110</v>
      </c>
      <c r="AC18" s="30" t="s">
        <v>110</v>
      </c>
      <c r="AD18" s="30" t="s">
        <v>110</v>
      </c>
      <c r="AE18" s="30" t="s">
        <v>110</v>
      </c>
      <c r="AF18" s="30" t="s">
        <v>110</v>
      </c>
      <c r="AG18" s="30" t="s">
        <v>110</v>
      </c>
      <c r="AH18" s="30" t="s">
        <v>110</v>
      </c>
      <c r="AI18" s="30" t="s">
        <v>110</v>
      </c>
      <c r="AJ18" s="30" t="s">
        <v>110</v>
      </c>
      <c r="AK18" s="30" t="s">
        <v>110</v>
      </c>
      <c r="AL18" s="30" t="s">
        <v>110</v>
      </c>
      <c r="AM18" s="30" t="s">
        <v>110</v>
      </c>
      <c r="AN18" s="30" t="s">
        <v>110</v>
      </c>
      <c r="AO18" s="30" t="s">
        <v>110</v>
      </c>
      <c r="AP18" s="30" t="s">
        <v>110</v>
      </c>
      <c r="AQ18" s="30" t="s">
        <v>110</v>
      </c>
      <c r="AR18" s="30" t="s">
        <v>110</v>
      </c>
      <c r="AS18" s="30" t="s">
        <v>110</v>
      </c>
      <c r="AT18" s="30" t="s">
        <v>110</v>
      </c>
      <c r="AU18" s="30" t="s">
        <v>110</v>
      </c>
      <c r="AV18" s="30" t="s">
        <v>110</v>
      </c>
      <c r="AW18" s="30" t="s">
        <v>110</v>
      </c>
      <c r="AX18" s="30" t="s">
        <v>110</v>
      </c>
      <c r="AY18" s="30" t="s">
        <v>110</v>
      </c>
      <c r="AZ18" s="30" t="s">
        <v>110</v>
      </c>
      <c r="BA18" s="30" t="s">
        <v>110</v>
      </c>
      <c r="BB18" s="30" t="s">
        <v>110</v>
      </c>
      <c r="BC18" s="30" t="s">
        <v>110</v>
      </c>
      <c r="BD18" s="30" t="s">
        <v>110</v>
      </c>
    </row>
    <row r="19" spans="1:56" ht="12.75" customHeight="1" x14ac:dyDescent="0.2">
      <c r="A19" s="9"/>
      <c r="B19" s="31" t="s">
        <v>109</v>
      </c>
      <c r="C19" s="9"/>
      <c r="D19" s="9"/>
      <c r="E19" s="12" t="s">
        <v>1</v>
      </c>
      <c r="G19" s="36" t="s">
        <v>224</v>
      </c>
      <c r="H19" s="36" t="s">
        <v>225</v>
      </c>
      <c r="I19" s="36" t="s">
        <v>226</v>
      </c>
      <c r="J19" s="36" t="s">
        <v>227</v>
      </c>
      <c r="K19" s="36" t="s">
        <v>228</v>
      </c>
      <c r="L19" s="36" t="s">
        <v>229</v>
      </c>
      <c r="M19" s="36" t="s">
        <v>230</v>
      </c>
      <c r="N19" s="36" t="s">
        <v>231</v>
      </c>
      <c r="O19" s="36" t="s">
        <v>232</v>
      </c>
      <c r="P19" s="36" t="s">
        <v>233</v>
      </c>
      <c r="Q19" s="36" t="s">
        <v>234</v>
      </c>
      <c r="R19" s="36" t="s">
        <v>235</v>
      </c>
      <c r="S19" s="36" t="s">
        <v>236</v>
      </c>
      <c r="T19" s="36" t="s">
        <v>237</v>
      </c>
      <c r="U19" s="36" t="s">
        <v>238</v>
      </c>
      <c r="V19" s="36" t="s">
        <v>239</v>
      </c>
      <c r="W19" s="36" t="s">
        <v>240</v>
      </c>
      <c r="X19" s="36" t="s">
        <v>241</v>
      </c>
      <c r="Y19" s="36" t="s">
        <v>242</v>
      </c>
      <c r="Z19" s="36" t="s">
        <v>243</v>
      </c>
      <c r="AA19" s="36" t="s">
        <v>244</v>
      </c>
      <c r="AB19" s="37" t="s">
        <v>245</v>
      </c>
      <c r="AC19" s="36" t="s">
        <v>246</v>
      </c>
      <c r="AD19" s="36" t="s">
        <v>247</v>
      </c>
      <c r="AE19" s="36" t="s">
        <v>248</v>
      </c>
      <c r="AF19" s="36" t="s">
        <v>249</v>
      </c>
      <c r="AG19" s="36" t="s">
        <v>250</v>
      </c>
      <c r="AH19" s="36" t="s">
        <v>251</v>
      </c>
      <c r="AI19" s="36" t="s">
        <v>252</v>
      </c>
      <c r="AJ19" s="36" t="s">
        <v>253</v>
      </c>
      <c r="AK19" s="36" t="s">
        <v>254</v>
      </c>
      <c r="AL19" s="36" t="s">
        <v>255</v>
      </c>
      <c r="AM19" s="36" t="s">
        <v>256</v>
      </c>
      <c r="AN19" s="36" t="s">
        <v>257</v>
      </c>
      <c r="AO19" s="36" t="s">
        <v>258</v>
      </c>
      <c r="AP19" s="36" t="s">
        <v>259</v>
      </c>
      <c r="AQ19" s="36" t="s">
        <v>260</v>
      </c>
      <c r="AR19" s="36" t="s">
        <v>261</v>
      </c>
      <c r="AS19" s="36" t="s">
        <v>262</v>
      </c>
      <c r="AT19" s="36" t="s">
        <v>263</v>
      </c>
      <c r="AU19" s="36" t="s">
        <v>264</v>
      </c>
      <c r="AV19" s="36" t="s">
        <v>265</v>
      </c>
      <c r="AW19" s="36" t="s">
        <v>266</v>
      </c>
      <c r="AX19" s="36" t="s">
        <v>267</v>
      </c>
      <c r="AY19" s="36" t="s">
        <v>268</v>
      </c>
      <c r="AZ19" s="36" t="s">
        <v>269</v>
      </c>
      <c r="BA19" s="36" t="s">
        <v>270</v>
      </c>
      <c r="BB19" s="36" t="s">
        <v>271</v>
      </c>
      <c r="BC19" s="36" t="s">
        <v>272</v>
      </c>
      <c r="BD19" s="36" t="s">
        <v>273</v>
      </c>
    </row>
    <row r="20" spans="1:56" ht="12.75" customHeight="1" x14ac:dyDescent="0.2">
      <c r="A20" s="9"/>
      <c r="B20" s="31" t="s">
        <v>108</v>
      </c>
      <c r="C20" s="9"/>
      <c r="D20" s="9"/>
      <c r="E20" s="12" t="s">
        <v>107</v>
      </c>
      <c r="G20" s="30"/>
      <c r="H20" s="30"/>
      <c r="I20" s="30"/>
      <c r="J20" s="30"/>
      <c r="K20" s="30"/>
      <c r="L20" s="30"/>
      <c r="M20" s="30"/>
      <c r="N20" s="30"/>
      <c r="O20" s="30"/>
      <c r="P20" s="30"/>
      <c r="Q20" s="30"/>
      <c r="R20" s="30"/>
      <c r="S20" s="30"/>
      <c r="T20" s="30"/>
      <c r="U20" s="30"/>
      <c r="V20" s="30"/>
      <c r="W20" s="30"/>
      <c r="X20" s="30"/>
      <c r="Y20" s="30"/>
      <c r="Z20" s="30"/>
      <c r="AA20" s="30"/>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row>
    <row r="21" spans="1:56" ht="12.75" customHeight="1" x14ac:dyDescent="0.2">
      <c r="A21" s="9"/>
      <c r="B21" s="31" t="s">
        <v>106</v>
      </c>
      <c r="C21" s="9"/>
      <c r="D21" s="9"/>
      <c r="E21" s="12" t="s">
        <v>105</v>
      </c>
      <c r="G21" s="40">
        <v>6227</v>
      </c>
      <c r="H21" s="40">
        <v>2565</v>
      </c>
      <c r="I21" s="40">
        <v>2300</v>
      </c>
      <c r="J21" s="40">
        <v>1946</v>
      </c>
      <c r="K21" s="40">
        <v>750</v>
      </c>
      <c r="L21" s="40">
        <v>5839</v>
      </c>
      <c r="M21" s="40">
        <v>5729</v>
      </c>
      <c r="N21" s="40">
        <v>5000</v>
      </c>
      <c r="O21" s="40">
        <v>2800</v>
      </c>
      <c r="P21" s="40">
        <v>11100</v>
      </c>
      <c r="Q21" s="40">
        <v>5300</v>
      </c>
      <c r="R21" s="40">
        <v>6550</v>
      </c>
      <c r="S21" s="40">
        <v>8165</v>
      </c>
      <c r="T21" s="63">
        <v>7240</v>
      </c>
      <c r="U21" s="40">
        <v>5150</v>
      </c>
      <c r="V21" s="40">
        <v>3633</v>
      </c>
      <c r="W21" s="40">
        <v>2500</v>
      </c>
      <c r="X21" s="40">
        <v>5000</v>
      </c>
      <c r="Y21" s="40">
        <v>1400</v>
      </c>
      <c r="Z21" s="40">
        <v>1133</v>
      </c>
      <c r="AA21" s="40">
        <v>3000</v>
      </c>
      <c r="AB21" s="64">
        <v>1800</v>
      </c>
      <c r="AC21" s="40">
        <v>6500</v>
      </c>
      <c r="AD21" s="63">
        <v>7240</v>
      </c>
      <c r="AE21" s="40">
        <v>6120</v>
      </c>
      <c r="AF21" s="40">
        <v>2560</v>
      </c>
      <c r="AG21" s="40">
        <v>8000</v>
      </c>
      <c r="AH21" s="40">
        <v>8100</v>
      </c>
      <c r="AI21" s="40">
        <v>7960</v>
      </c>
      <c r="AJ21" s="40">
        <v>3549</v>
      </c>
      <c r="AK21" s="40">
        <v>2733</v>
      </c>
      <c r="AL21" s="40">
        <v>2038</v>
      </c>
      <c r="AM21" s="40">
        <v>4386</v>
      </c>
      <c r="AN21" s="40">
        <v>2800</v>
      </c>
      <c r="AO21" s="40">
        <v>6330</v>
      </c>
      <c r="AP21" s="40">
        <v>8225</v>
      </c>
      <c r="AQ21" s="40">
        <v>942</v>
      </c>
      <c r="AR21" s="40">
        <v>2035</v>
      </c>
      <c r="AS21" s="40">
        <v>1650</v>
      </c>
      <c r="AT21" s="40">
        <v>7700</v>
      </c>
      <c r="AU21" s="40">
        <v>5300</v>
      </c>
      <c r="AV21" s="40">
        <v>4200</v>
      </c>
      <c r="AW21" s="63">
        <v>7240</v>
      </c>
      <c r="AX21" s="40">
        <v>4014</v>
      </c>
      <c r="AY21" s="40">
        <v>4100</v>
      </c>
      <c r="AZ21" s="40">
        <v>2366</v>
      </c>
      <c r="BA21" s="40">
        <v>715</v>
      </c>
      <c r="BB21" s="40">
        <v>6500</v>
      </c>
      <c r="BC21" s="40">
        <v>1136</v>
      </c>
      <c r="BD21" s="40">
        <v>5268</v>
      </c>
    </row>
    <row r="22" spans="1:56" ht="12.75" customHeight="1" x14ac:dyDescent="0.2">
      <c r="A22" s="9"/>
      <c r="B22" s="31" t="s">
        <v>104</v>
      </c>
      <c r="C22" s="9"/>
      <c r="D22" s="9"/>
      <c r="E22" s="12" t="s">
        <v>103</v>
      </c>
      <c r="G22" s="65">
        <v>440</v>
      </c>
      <c r="H22" s="65">
        <v>120</v>
      </c>
      <c r="I22" s="65">
        <v>455</v>
      </c>
      <c r="J22" s="65">
        <v>831</v>
      </c>
      <c r="K22" s="65">
        <v>1141</v>
      </c>
      <c r="L22" s="65">
        <v>910</v>
      </c>
      <c r="M22" s="65">
        <v>35</v>
      </c>
      <c r="N22" s="65">
        <v>188</v>
      </c>
      <c r="O22" s="65">
        <v>214</v>
      </c>
      <c r="P22" s="65">
        <v>7</v>
      </c>
      <c r="Q22" s="65">
        <v>138</v>
      </c>
      <c r="R22" s="65">
        <v>68</v>
      </c>
      <c r="S22" s="65">
        <v>55</v>
      </c>
      <c r="T22" s="65">
        <v>2395</v>
      </c>
      <c r="U22" s="65">
        <v>8045</v>
      </c>
      <c r="V22" s="65">
        <v>72522</v>
      </c>
      <c r="W22" s="65">
        <v>2244</v>
      </c>
      <c r="X22" s="65">
        <v>88</v>
      </c>
      <c r="Y22" s="65">
        <v>4.5</v>
      </c>
      <c r="Z22" s="65">
        <v>15</v>
      </c>
      <c r="AA22" s="65">
        <v>3288</v>
      </c>
      <c r="AB22" s="66">
        <v>2000</v>
      </c>
      <c r="AC22" s="65">
        <v>8.6</v>
      </c>
      <c r="AD22" s="65">
        <v>103</v>
      </c>
      <c r="AE22" s="65">
        <v>3.2</v>
      </c>
      <c r="AF22" s="65">
        <v>3.7</v>
      </c>
      <c r="AG22" s="65">
        <v>80</v>
      </c>
      <c r="AH22" s="65">
        <v>326</v>
      </c>
      <c r="AI22" s="65">
        <v>17</v>
      </c>
      <c r="AJ22" s="65">
        <v>88</v>
      </c>
      <c r="AK22" s="65">
        <v>485</v>
      </c>
      <c r="AL22" s="65">
        <v>471</v>
      </c>
      <c r="AM22" s="65">
        <v>35</v>
      </c>
      <c r="AN22" s="65">
        <v>922</v>
      </c>
      <c r="AO22" s="65">
        <v>6</v>
      </c>
      <c r="AP22" s="65">
        <v>140</v>
      </c>
      <c r="AQ22" s="65">
        <v>17</v>
      </c>
      <c r="AR22" s="65">
        <v>117</v>
      </c>
      <c r="AS22" s="65">
        <v>15448</v>
      </c>
      <c r="AT22" s="65">
        <v>60</v>
      </c>
      <c r="AU22" s="65">
        <v>410</v>
      </c>
      <c r="AV22" s="65">
        <v>238</v>
      </c>
      <c r="AW22" s="65">
        <v>19.8</v>
      </c>
      <c r="AX22" s="65">
        <v>622</v>
      </c>
      <c r="AY22" s="65">
        <v>599</v>
      </c>
      <c r="AZ22" s="65">
        <v>42399</v>
      </c>
      <c r="BA22" s="65">
        <v>133</v>
      </c>
      <c r="BB22" s="65">
        <v>179</v>
      </c>
      <c r="BC22" s="65">
        <v>55.3</v>
      </c>
      <c r="BD22" s="65">
        <v>19.600000000000001</v>
      </c>
    </row>
    <row r="23" spans="1:56" ht="12.75" customHeight="1" x14ac:dyDescent="0.2">
      <c r="A23" s="9"/>
      <c r="B23" s="31" t="s">
        <v>102</v>
      </c>
      <c r="C23" s="9"/>
      <c r="D23" s="9"/>
      <c r="E23" s="12" t="s">
        <v>76</v>
      </c>
      <c r="G23" s="64">
        <v>13</v>
      </c>
      <c r="H23" s="64">
        <v>8</v>
      </c>
      <c r="I23" s="64">
        <v>82</v>
      </c>
      <c r="J23" s="64">
        <v>79</v>
      </c>
      <c r="K23" s="64">
        <v>92</v>
      </c>
      <c r="L23" s="64">
        <v>82</v>
      </c>
      <c r="M23" s="64">
        <v>11</v>
      </c>
      <c r="N23" s="64">
        <v>36</v>
      </c>
      <c r="O23" s="64">
        <v>19</v>
      </c>
      <c r="P23" s="64">
        <v>1</v>
      </c>
      <c r="Q23" s="64">
        <v>34</v>
      </c>
      <c r="R23" s="64">
        <v>10</v>
      </c>
      <c r="S23" s="64">
        <v>3</v>
      </c>
      <c r="T23" s="64">
        <v>32</v>
      </c>
      <c r="U23" s="64">
        <v>664</v>
      </c>
      <c r="V23" s="64">
        <v>5274</v>
      </c>
      <c r="W23" s="64">
        <v>87</v>
      </c>
      <c r="X23" s="64">
        <v>8</v>
      </c>
      <c r="Y23" s="64">
        <v>10</v>
      </c>
      <c r="Z23" s="64">
        <v>25</v>
      </c>
      <c r="AA23" s="64">
        <v>434</v>
      </c>
      <c r="AB23" s="64">
        <v>346</v>
      </c>
      <c r="AC23" s="64">
        <v>2</v>
      </c>
      <c r="AD23" s="64">
        <v>4</v>
      </c>
      <c r="AE23" s="64">
        <v>1</v>
      </c>
      <c r="AF23" s="64">
        <v>2</v>
      </c>
      <c r="AG23" s="64">
        <v>11</v>
      </c>
      <c r="AH23" s="64">
        <v>32</v>
      </c>
      <c r="AI23" s="64">
        <v>2</v>
      </c>
      <c r="AJ23" s="64">
        <v>23</v>
      </c>
      <c r="AK23" s="64">
        <v>17</v>
      </c>
      <c r="AL23" s="64">
        <v>104</v>
      </c>
      <c r="AM23" s="64">
        <v>8</v>
      </c>
      <c r="AN23" s="64">
        <v>242</v>
      </c>
      <c r="AO23" s="64">
        <v>4</v>
      </c>
      <c r="AP23" s="64">
        <v>10</v>
      </c>
      <c r="AQ23" s="64">
        <v>20</v>
      </c>
      <c r="AR23" s="64">
        <v>23</v>
      </c>
      <c r="AS23" s="64">
        <v>1473</v>
      </c>
      <c r="AT23" s="64">
        <v>105</v>
      </c>
      <c r="AU23" s="64">
        <v>49</v>
      </c>
      <c r="AV23" s="64">
        <v>33</v>
      </c>
      <c r="AW23" s="64">
        <v>18</v>
      </c>
      <c r="AX23" s="64">
        <v>48</v>
      </c>
      <c r="AY23" s="64">
        <v>74</v>
      </c>
      <c r="AZ23" s="64">
        <v>1709</v>
      </c>
      <c r="BA23" s="64">
        <v>65</v>
      </c>
      <c r="BB23" s="64">
        <v>21</v>
      </c>
      <c r="BC23" s="64">
        <v>64</v>
      </c>
      <c r="BD23" s="64">
        <v>3</v>
      </c>
    </row>
    <row r="24" spans="1:56" ht="12.75" customHeight="1" x14ac:dyDescent="0.2">
      <c r="A24" s="9"/>
      <c r="B24" s="31" t="s">
        <v>607</v>
      </c>
      <c r="C24" s="9"/>
      <c r="D24" s="9"/>
      <c r="E24" s="12"/>
      <c r="G24" s="64">
        <v>6</v>
      </c>
      <c r="H24" s="64">
        <v>2</v>
      </c>
      <c r="I24" s="64">
        <v>0</v>
      </c>
      <c r="J24" s="64">
        <v>2</v>
      </c>
      <c r="K24" s="64">
        <v>9</v>
      </c>
      <c r="L24" s="64">
        <v>14</v>
      </c>
      <c r="M24" s="64">
        <v>0</v>
      </c>
      <c r="N24" s="64">
        <v>4</v>
      </c>
      <c r="O24" s="64">
        <v>1</v>
      </c>
      <c r="P24" s="64">
        <v>0</v>
      </c>
      <c r="Q24" s="64">
        <v>2</v>
      </c>
      <c r="R24" s="64">
        <v>2</v>
      </c>
      <c r="S24" s="64">
        <v>1</v>
      </c>
      <c r="T24" s="64">
        <v>12</v>
      </c>
      <c r="U24" s="64">
        <v>204</v>
      </c>
      <c r="V24" s="64">
        <v>1238</v>
      </c>
      <c r="W24" s="64">
        <v>19</v>
      </c>
      <c r="X24" s="64">
        <v>0</v>
      </c>
      <c r="Y24" s="64">
        <v>0</v>
      </c>
      <c r="Z24" s="64">
        <v>2</v>
      </c>
      <c r="AA24" s="64">
        <v>19</v>
      </c>
      <c r="AB24" s="64">
        <v>45</v>
      </c>
      <c r="AC24" s="64">
        <v>2</v>
      </c>
      <c r="AD24" s="64">
        <v>0</v>
      </c>
      <c r="AE24" s="64">
        <v>0</v>
      </c>
      <c r="AF24" s="64">
        <v>0</v>
      </c>
      <c r="AG24" s="64">
        <v>1</v>
      </c>
      <c r="AH24" s="64">
        <v>4</v>
      </c>
      <c r="AI24" s="64">
        <v>1</v>
      </c>
      <c r="AJ24" s="64">
        <v>0</v>
      </c>
      <c r="AK24" s="64">
        <v>2</v>
      </c>
      <c r="AL24" s="64">
        <v>7</v>
      </c>
      <c r="AM24" s="64">
        <v>2</v>
      </c>
      <c r="AN24" s="64">
        <v>16</v>
      </c>
      <c r="AO24" s="64">
        <v>0</v>
      </c>
      <c r="AP24" s="64">
        <v>1</v>
      </c>
      <c r="AQ24" s="64">
        <v>0</v>
      </c>
      <c r="AR24" s="64">
        <v>0</v>
      </c>
      <c r="AS24" s="64">
        <v>104</v>
      </c>
      <c r="AT24" s="64">
        <v>2</v>
      </c>
      <c r="AU24" s="64">
        <v>7</v>
      </c>
      <c r="AV24" s="64">
        <v>4</v>
      </c>
      <c r="AW24" s="64">
        <v>1</v>
      </c>
      <c r="AX24" s="64">
        <v>12</v>
      </c>
      <c r="AY24" s="64">
        <v>12</v>
      </c>
      <c r="AZ24" s="64">
        <v>13</v>
      </c>
      <c r="BA24" s="64">
        <v>8</v>
      </c>
      <c r="BB24" s="64">
        <v>2</v>
      </c>
      <c r="BC24" s="64">
        <v>2</v>
      </c>
      <c r="BD24" s="64">
        <v>0</v>
      </c>
    </row>
    <row r="25" spans="1:56" ht="12.75" customHeight="1" x14ac:dyDescent="0.25">
      <c r="A25" s="9"/>
      <c r="B25" s="31" t="s">
        <v>608</v>
      </c>
      <c r="C25" s="9"/>
      <c r="D25" s="9"/>
      <c r="E25" s="12" t="s">
        <v>604</v>
      </c>
      <c r="G25" s="83">
        <v>2.7749999999999999</v>
      </c>
      <c r="H25" s="83">
        <v>2.7749999999999999</v>
      </c>
      <c r="I25" s="83">
        <v>2.7749999999999999</v>
      </c>
      <c r="J25" s="83">
        <v>2.7749999999999999</v>
      </c>
      <c r="K25" s="83">
        <v>2.7749999999999999</v>
      </c>
      <c r="L25" s="83">
        <v>2.7749999999999999</v>
      </c>
      <c r="M25" s="83">
        <v>2.7749999999999999</v>
      </c>
      <c r="N25" s="83">
        <v>2.7749999999999999</v>
      </c>
      <c r="O25" s="83">
        <v>2.7749999999999999</v>
      </c>
      <c r="P25" s="83">
        <v>2.7749999999999999</v>
      </c>
      <c r="Q25" s="83">
        <v>2.7749999999999999</v>
      </c>
      <c r="R25" s="83">
        <v>2.7749999999999999</v>
      </c>
      <c r="S25" s="83">
        <v>2.7749999999999999</v>
      </c>
      <c r="T25" s="83">
        <v>2.7749999999999999</v>
      </c>
      <c r="U25" s="83">
        <v>2.7749999999999999</v>
      </c>
      <c r="V25" s="83">
        <v>2.7749999999999999</v>
      </c>
      <c r="W25" s="83">
        <v>2.7749999999999999</v>
      </c>
      <c r="X25" s="83">
        <v>2.7749999999999999</v>
      </c>
      <c r="Y25" s="83">
        <v>2.7749999999999999</v>
      </c>
      <c r="Z25" s="83">
        <v>2.7749999999999999</v>
      </c>
      <c r="AA25" s="83">
        <v>2.7749999999999999</v>
      </c>
      <c r="AB25" s="83">
        <v>2.7749999999999999</v>
      </c>
      <c r="AC25" s="83">
        <v>2.7749999999999999</v>
      </c>
      <c r="AD25" s="83">
        <v>2.7749999999999999</v>
      </c>
      <c r="AE25" s="83">
        <v>2.7749999999999999</v>
      </c>
      <c r="AF25" s="83">
        <v>2.7749999999999999</v>
      </c>
      <c r="AG25" s="83">
        <v>2.7749999999999999</v>
      </c>
      <c r="AH25" s="83">
        <v>2.7749999999999999</v>
      </c>
      <c r="AI25" s="83">
        <v>2.7749999999999999</v>
      </c>
      <c r="AJ25" s="83">
        <v>2.7749999999999999</v>
      </c>
      <c r="AK25" s="83">
        <v>2.7749999999999999</v>
      </c>
      <c r="AL25" s="83">
        <v>2.7749999999999999</v>
      </c>
      <c r="AM25" s="83">
        <v>2.7749999999999999</v>
      </c>
      <c r="AN25" s="83">
        <v>2.7749999999999999</v>
      </c>
      <c r="AO25" s="83">
        <v>2.7749999999999999</v>
      </c>
      <c r="AP25" s="83">
        <v>2.7749999999999999</v>
      </c>
      <c r="AQ25" s="83">
        <v>2.7749999999999999</v>
      </c>
      <c r="AR25" s="83">
        <v>2.7749999999999999</v>
      </c>
      <c r="AS25" s="83">
        <v>2.7749999999999999</v>
      </c>
      <c r="AT25" s="83">
        <v>2.7749999999999999</v>
      </c>
      <c r="AU25" s="83">
        <v>2.7749999999999999</v>
      </c>
      <c r="AV25" s="83">
        <v>2.7749999999999999</v>
      </c>
      <c r="AW25" s="83">
        <v>2.7749999999999999</v>
      </c>
      <c r="AX25" s="83">
        <v>2.7749999999999999</v>
      </c>
      <c r="AY25" s="83">
        <v>2.7749999999999999</v>
      </c>
      <c r="AZ25" s="83">
        <v>2.7749999999999999</v>
      </c>
      <c r="BA25" s="83">
        <v>2.7749999999999999</v>
      </c>
      <c r="BB25" s="83">
        <v>2.7749999999999999</v>
      </c>
      <c r="BC25" s="83">
        <v>2.7749999999999999</v>
      </c>
      <c r="BD25" s="83">
        <v>2.7749999999999999</v>
      </c>
    </row>
    <row r="26" spans="1:56" ht="12.75" customHeight="1" x14ac:dyDescent="0.25">
      <c r="A26" s="9"/>
      <c r="B26" s="31" t="s">
        <v>609</v>
      </c>
      <c r="C26" s="9"/>
      <c r="D26" s="9"/>
      <c r="E26" s="12" t="s">
        <v>605</v>
      </c>
      <c r="G26" s="83">
        <v>3</v>
      </c>
      <c r="H26" s="83">
        <v>3</v>
      </c>
      <c r="I26" s="83">
        <v>3</v>
      </c>
      <c r="J26" s="83">
        <v>3</v>
      </c>
      <c r="K26" s="83">
        <v>3</v>
      </c>
      <c r="L26" s="83">
        <v>3</v>
      </c>
      <c r="M26" s="83">
        <v>3</v>
      </c>
      <c r="N26" s="83">
        <v>3</v>
      </c>
      <c r="O26" s="83">
        <v>3</v>
      </c>
      <c r="P26" s="83">
        <v>3</v>
      </c>
      <c r="Q26" s="83">
        <v>3</v>
      </c>
      <c r="R26" s="83">
        <v>3</v>
      </c>
      <c r="S26" s="83">
        <v>3</v>
      </c>
      <c r="T26" s="83">
        <v>3</v>
      </c>
      <c r="U26" s="83">
        <v>3</v>
      </c>
      <c r="V26" s="83">
        <v>3</v>
      </c>
      <c r="W26" s="83">
        <v>3</v>
      </c>
      <c r="X26" s="83">
        <v>3</v>
      </c>
      <c r="Y26" s="83">
        <v>3</v>
      </c>
      <c r="Z26" s="83">
        <v>3</v>
      </c>
      <c r="AA26" s="83">
        <v>3</v>
      </c>
      <c r="AB26" s="83">
        <v>3</v>
      </c>
      <c r="AC26" s="83">
        <v>3</v>
      </c>
      <c r="AD26" s="83">
        <v>3</v>
      </c>
      <c r="AE26" s="83">
        <v>3</v>
      </c>
      <c r="AF26" s="83">
        <v>3</v>
      </c>
      <c r="AG26" s="83">
        <v>3</v>
      </c>
      <c r="AH26" s="83">
        <v>3</v>
      </c>
      <c r="AI26" s="83">
        <v>3</v>
      </c>
      <c r="AJ26" s="83">
        <v>3</v>
      </c>
      <c r="AK26" s="83">
        <v>3</v>
      </c>
      <c r="AL26" s="83">
        <v>3</v>
      </c>
      <c r="AM26" s="83">
        <v>3</v>
      </c>
      <c r="AN26" s="83">
        <v>3</v>
      </c>
      <c r="AO26" s="83">
        <v>3</v>
      </c>
      <c r="AP26" s="83">
        <v>3</v>
      </c>
      <c r="AQ26" s="83">
        <v>3</v>
      </c>
      <c r="AR26" s="83">
        <v>3</v>
      </c>
      <c r="AS26" s="83">
        <v>3</v>
      </c>
      <c r="AT26" s="83">
        <v>3</v>
      </c>
      <c r="AU26" s="83">
        <v>3</v>
      </c>
      <c r="AV26" s="83">
        <v>3</v>
      </c>
      <c r="AW26" s="83">
        <v>3</v>
      </c>
      <c r="AX26" s="83">
        <v>3</v>
      </c>
      <c r="AY26" s="83">
        <v>3</v>
      </c>
      <c r="AZ26" s="83">
        <v>3</v>
      </c>
      <c r="BA26" s="83">
        <v>3</v>
      </c>
      <c r="BB26" s="83">
        <v>3</v>
      </c>
      <c r="BC26" s="83">
        <v>3</v>
      </c>
      <c r="BD26" s="83">
        <v>3</v>
      </c>
    </row>
    <row r="27" spans="1:56" ht="12.75" customHeight="1" x14ac:dyDescent="0.2">
      <c r="A27" s="9"/>
      <c r="B27" s="31" t="s">
        <v>612</v>
      </c>
      <c r="C27" s="9"/>
      <c r="D27" s="9"/>
      <c r="E27" s="12" t="s">
        <v>101</v>
      </c>
      <c r="G27" s="11">
        <f t="shared" ref="G27:BD27" si="0">G21*0.43*0.5</f>
        <v>1338.8050000000001</v>
      </c>
      <c r="H27" s="11">
        <f t="shared" si="0"/>
        <v>551.47500000000002</v>
      </c>
      <c r="I27" s="11">
        <f t="shared" si="0"/>
        <v>494.5</v>
      </c>
      <c r="J27" s="11">
        <f t="shared" si="0"/>
        <v>418.39</v>
      </c>
      <c r="K27" s="11">
        <f t="shared" si="0"/>
        <v>161.25</v>
      </c>
      <c r="L27" s="11">
        <f t="shared" si="0"/>
        <v>1255.385</v>
      </c>
      <c r="M27" s="11">
        <f t="shared" si="0"/>
        <v>1231.7349999999999</v>
      </c>
      <c r="N27" s="11">
        <f t="shared" si="0"/>
        <v>1075</v>
      </c>
      <c r="O27" s="11">
        <f t="shared" si="0"/>
        <v>602</v>
      </c>
      <c r="P27" s="11">
        <f t="shared" si="0"/>
        <v>2386.5</v>
      </c>
      <c r="Q27" s="11">
        <f t="shared" si="0"/>
        <v>1139.5</v>
      </c>
      <c r="R27" s="11">
        <f t="shared" si="0"/>
        <v>1408.25</v>
      </c>
      <c r="S27" s="11">
        <f t="shared" si="0"/>
        <v>1755.4749999999999</v>
      </c>
      <c r="T27" s="11">
        <f t="shared" si="0"/>
        <v>1556.6</v>
      </c>
      <c r="U27" s="11">
        <f t="shared" si="0"/>
        <v>1107.25</v>
      </c>
      <c r="V27" s="11">
        <f t="shared" si="0"/>
        <v>781.09500000000003</v>
      </c>
      <c r="W27" s="11">
        <f t="shared" si="0"/>
        <v>537.5</v>
      </c>
      <c r="X27" s="11">
        <f t="shared" si="0"/>
        <v>1075</v>
      </c>
      <c r="Y27" s="11">
        <f t="shared" si="0"/>
        <v>301</v>
      </c>
      <c r="Z27" s="11">
        <f t="shared" si="0"/>
        <v>243.595</v>
      </c>
      <c r="AA27" s="11">
        <f t="shared" si="0"/>
        <v>645</v>
      </c>
      <c r="AB27" s="11">
        <f t="shared" si="0"/>
        <v>387</v>
      </c>
      <c r="AC27" s="11">
        <f t="shared" si="0"/>
        <v>1397.5</v>
      </c>
      <c r="AD27" s="11">
        <f t="shared" si="0"/>
        <v>1556.6</v>
      </c>
      <c r="AE27" s="11">
        <f t="shared" si="0"/>
        <v>1315.8</v>
      </c>
      <c r="AF27" s="11">
        <f t="shared" si="0"/>
        <v>550.4</v>
      </c>
      <c r="AG27" s="11">
        <f t="shared" si="0"/>
        <v>1720</v>
      </c>
      <c r="AH27" s="11">
        <f t="shared" si="0"/>
        <v>1741.5</v>
      </c>
      <c r="AI27" s="11">
        <f t="shared" si="0"/>
        <v>1711.3999999999999</v>
      </c>
      <c r="AJ27" s="11">
        <f t="shared" si="0"/>
        <v>763.03499999999997</v>
      </c>
      <c r="AK27" s="11">
        <f t="shared" si="0"/>
        <v>587.59500000000003</v>
      </c>
      <c r="AL27" s="11">
        <f t="shared" si="0"/>
        <v>438.17</v>
      </c>
      <c r="AM27" s="11">
        <f t="shared" si="0"/>
        <v>942.99</v>
      </c>
      <c r="AN27" s="11">
        <f t="shared" si="0"/>
        <v>602</v>
      </c>
      <c r="AO27" s="11">
        <f t="shared" si="0"/>
        <v>1360.95</v>
      </c>
      <c r="AP27" s="11">
        <f t="shared" si="0"/>
        <v>1768.375</v>
      </c>
      <c r="AQ27" s="11">
        <f t="shared" si="0"/>
        <v>202.53</v>
      </c>
      <c r="AR27" s="11">
        <f t="shared" si="0"/>
        <v>437.52499999999998</v>
      </c>
      <c r="AS27" s="11">
        <f t="shared" si="0"/>
        <v>354.75</v>
      </c>
      <c r="AT27" s="11">
        <f t="shared" si="0"/>
        <v>1655.5</v>
      </c>
      <c r="AU27" s="11">
        <f t="shared" si="0"/>
        <v>1139.5</v>
      </c>
      <c r="AV27" s="11">
        <f t="shared" si="0"/>
        <v>903</v>
      </c>
      <c r="AW27" s="11">
        <f t="shared" si="0"/>
        <v>1556.6</v>
      </c>
      <c r="AX27" s="11">
        <f t="shared" si="0"/>
        <v>863.01</v>
      </c>
      <c r="AY27" s="11">
        <f t="shared" si="0"/>
        <v>881.5</v>
      </c>
      <c r="AZ27" s="11">
        <f t="shared" si="0"/>
        <v>508.69</v>
      </c>
      <c r="BA27" s="11">
        <f t="shared" si="0"/>
        <v>153.72499999999999</v>
      </c>
      <c r="BB27" s="11">
        <f t="shared" si="0"/>
        <v>1397.5</v>
      </c>
      <c r="BC27" s="11">
        <f t="shared" si="0"/>
        <v>244.24</v>
      </c>
      <c r="BD27" s="11">
        <f t="shared" si="0"/>
        <v>1132.6199999999999</v>
      </c>
    </row>
    <row r="28" spans="1:56" ht="12.75" customHeight="1" x14ac:dyDescent="0.2">
      <c r="A28" s="9"/>
      <c r="B28" s="9"/>
      <c r="C28" s="9"/>
      <c r="D28" s="9"/>
      <c r="E28" s="12"/>
      <c r="G28" s="9"/>
      <c r="H28" s="9"/>
      <c r="I28" s="9"/>
      <c r="J28" s="9"/>
      <c r="K28" s="77"/>
      <c r="L28" s="9"/>
      <c r="M28" s="9"/>
      <c r="N28" s="9"/>
      <c r="O28" s="9"/>
      <c r="P28" s="9"/>
      <c r="Q28" s="32"/>
      <c r="R28" s="32"/>
      <c r="S28" s="32"/>
      <c r="T28" s="32"/>
      <c r="U28" s="32"/>
      <c r="V28" s="74"/>
      <c r="W28" s="32"/>
      <c r="X28" s="32"/>
      <c r="Y28" s="32"/>
      <c r="Z28" s="32"/>
      <c r="AA28" s="32"/>
      <c r="AB28" s="32"/>
      <c r="AC28" s="32"/>
      <c r="AD28" s="32"/>
      <c r="AE28" s="32"/>
      <c r="AF28" s="32"/>
      <c r="AG28" s="32"/>
      <c r="AH28" s="32"/>
      <c r="AI28" s="32"/>
      <c r="AJ28" s="32"/>
      <c r="AK28" s="32"/>
      <c r="AL28" s="32"/>
      <c r="AM28" s="32"/>
      <c r="AN28" s="32"/>
      <c r="AO28" s="32"/>
      <c r="AP28" s="32"/>
      <c r="AQ28" s="32"/>
      <c r="AR28" s="32"/>
      <c r="AS28" s="74"/>
      <c r="AT28" s="32"/>
      <c r="AU28" s="32"/>
      <c r="AV28" s="32"/>
      <c r="AW28" s="32"/>
      <c r="AX28" s="32"/>
      <c r="AY28" s="32"/>
      <c r="AZ28" s="74"/>
      <c r="BA28" s="32"/>
      <c r="BB28" s="32"/>
      <c r="BC28" s="32"/>
      <c r="BD28" s="32"/>
    </row>
    <row r="29" spans="1:56" ht="12.75" customHeight="1" x14ac:dyDescent="0.2">
      <c r="A29" s="31" t="s">
        <v>100</v>
      </c>
      <c r="B29" s="9"/>
      <c r="C29" s="9"/>
      <c r="D29" s="9"/>
      <c r="E29" s="12"/>
      <c r="G29" s="9"/>
      <c r="H29" s="9"/>
      <c r="I29" s="9"/>
      <c r="J29" s="9"/>
      <c r="K29" s="77"/>
      <c r="L29" s="9"/>
      <c r="M29" s="9"/>
      <c r="N29" s="9"/>
      <c r="O29" s="9"/>
      <c r="P29" s="9"/>
      <c r="Q29" s="32"/>
      <c r="R29" s="32"/>
      <c r="S29" s="32"/>
      <c r="T29" s="32"/>
      <c r="U29" s="32"/>
      <c r="V29" s="74"/>
      <c r="W29" s="32"/>
      <c r="X29" s="32"/>
      <c r="Y29" s="32"/>
      <c r="Z29" s="32"/>
      <c r="AA29" s="32"/>
      <c r="AB29" s="32"/>
      <c r="AC29" s="32"/>
      <c r="AD29" s="32"/>
      <c r="AE29" s="32"/>
      <c r="AF29" s="32"/>
      <c r="AG29" s="32"/>
      <c r="AH29" s="32"/>
      <c r="AI29" s="32"/>
      <c r="AJ29" s="32"/>
      <c r="AK29" s="32"/>
      <c r="AL29" s="32"/>
      <c r="AM29" s="32"/>
      <c r="AN29" s="32"/>
      <c r="AO29" s="32"/>
      <c r="AP29" s="32"/>
      <c r="AQ29" s="32"/>
      <c r="AR29" s="32"/>
      <c r="AS29" s="74"/>
      <c r="AT29" s="32"/>
      <c r="AU29" s="32"/>
      <c r="AV29" s="32"/>
      <c r="AW29" s="32"/>
      <c r="AX29" s="32"/>
      <c r="AY29" s="32"/>
      <c r="AZ29" s="74"/>
      <c r="BA29" s="32"/>
      <c r="BB29" s="32"/>
      <c r="BC29" s="32"/>
      <c r="BD29" s="32"/>
    </row>
    <row r="30" spans="1:56" ht="12.75" customHeight="1" x14ac:dyDescent="0.2">
      <c r="A30" s="9"/>
      <c r="B30" s="31" t="s">
        <v>99</v>
      </c>
      <c r="C30" s="9"/>
      <c r="D30" s="9"/>
      <c r="E30" s="12" t="s">
        <v>98</v>
      </c>
      <c r="G30" s="65">
        <v>23</v>
      </c>
      <c r="H30" s="65">
        <v>19.5</v>
      </c>
      <c r="I30" s="65">
        <v>18</v>
      </c>
      <c r="J30" s="65">
        <v>15.1</v>
      </c>
      <c r="K30" s="65">
        <v>14</v>
      </c>
      <c r="L30" s="65">
        <v>36.6</v>
      </c>
      <c r="M30" s="65">
        <v>37.4</v>
      </c>
      <c r="N30" s="65">
        <v>29.2</v>
      </c>
      <c r="O30" s="65">
        <v>14.1</v>
      </c>
      <c r="P30" s="65">
        <v>31</v>
      </c>
      <c r="Q30" s="65">
        <v>35</v>
      </c>
      <c r="R30" s="65">
        <v>34</v>
      </c>
      <c r="S30" s="65">
        <v>31.7</v>
      </c>
      <c r="T30" s="67">
        <v>30</v>
      </c>
      <c r="U30" s="65">
        <v>34.299999999999997</v>
      </c>
      <c r="V30" s="65">
        <v>26</v>
      </c>
      <c r="W30" s="65">
        <v>32.700000000000003</v>
      </c>
      <c r="X30" s="65">
        <v>25.2</v>
      </c>
      <c r="Y30" s="65">
        <v>26.5</v>
      </c>
      <c r="Z30" s="65">
        <v>13.3</v>
      </c>
      <c r="AA30" s="65">
        <v>23.6</v>
      </c>
      <c r="AB30" s="66">
        <v>27.5</v>
      </c>
      <c r="AC30" s="65">
        <v>30</v>
      </c>
      <c r="AD30" s="67">
        <v>30</v>
      </c>
      <c r="AE30" s="65">
        <v>33</v>
      </c>
      <c r="AF30" s="65">
        <v>25</v>
      </c>
      <c r="AG30" s="65">
        <v>35</v>
      </c>
      <c r="AH30" s="65">
        <v>28</v>
      </c>
      <c r="AI30" s="65">
        <v>34</v>
      </c>
      <c r="AJ30" s="65">
        <v>26.1</v>
      </c>
      <c r="AK30" s="65">
        <v>19.5</v>
      </c>
      <c r="AL30" s="65">
        <v>16.5</v>
      </c>
      <c r="AM30" s="65">
        <v>23</v>
      </c>
      <c r="AN30" s="65">
        <v>14</v>
      </c>
      <c r="AO30" s="65">
        <v>36</v>
      </c>
      <c r="AP30" s="65">
        <v>31</v>
      </c>
      <c r="AQ30" s="65">
        <v>12.2</v>
      </c>
      <c r="AR30" s="65">
        <v>20.2</v>
      </c>
      <c r="AS30" s="65">
        <v>25.3</v>
      </c>
      <c r="AT30" s="65">
        <v>28.5</v>
      </c>
      <c r="AU30" s="65">
        <v>41</v>
      </c>
      <c r="AV30" s="65">
        <v>43</v>
      </c>
      <c r="AW30" s="67">
        <v>30</v>
      </c>
      <c r="AX30" s="65">
        <v>22.1</v>
      </c>
      <c r="AY30" s="65">
        <v>32</v>
      </c>
      <c r="AZ30" s="65">
        <v>20.8</v>
      </c>
      <c r="BA30" s="65">
        <v>16</v>
      </c>
      <c r="BB30" s="65">
        <v>34</v>
      </c>
      <c r="BC30" s="65">
        <v>15</v>
      </c>
      <c r="BD30" s="65">
        <v>31</v>
      </c>
    </row>
    <row r="31" spans="1:56" ht="12.75" customHeight="1" x14ac:dyDescent="0.2">
      <c r="A31" s="9"/>
      <c r="B31" s="29" t="s">
        <v>97</v>
      </c>
      <c r="C31" s="9"/>
      <c r="D31" s="9"/>
      <c r="E31" s="12"/>
      <c r="G31" s="53"/>
      <c r="H31" s="53"/>
      <c r="I31" s="53"/>
      <c r="J31" s="53"/>
      <c r="K31" s="53"/>
      <c r="L31" s="53"/>
      <c r="M31" s="53"/>
      <c r="N31" s="53"/>
      <c r="O31" s="53"/>
      <c r="P31" s="53"/>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row>
    <row r="32" spans="1:56" ht="12.75" customHeight="1" x14ac:dyDescent="0.2">
      <c r="A32" s="9"/>
      <c r="D32" s="9" t="s">
        <v>96</v>
      </c>
      <c r="E32" s="12" t="s">
        <v>89</v>
      </c>
      <c r="G32" s="11">
        <v>2</v>
      </c>
      <c r="H32" s="11">
        <v>2</v>
      </c>
      <c r="I32" s="11">
        <v>2</v>
      </c>
      <c r="J32" s="11">
        <v>2</v>
      </c>
      <c r="K32" s="11">
        <v>2</v>
      </c>
      <c r="L32" s="11">
        <v>2</v>
      </c>
      <c r="M32" s="11">
        <v>2</v>
      </c>
      <c r="N32" s="11">
        <v>2</v>
      </c>
      <c r="O32" s="11">
        <v>2</v>
      </c>
      <c r="P32" s="11">
        <v>2</v>
      </c>
      <c r="Q32" s="11">
        <v>2</v>
      </c>
      <c r="R32" s="11">
        <v>2</v>
      </c>
      <c r="S32" s="11">
        <v>2</v>
      </c>
      <c r="T32" s="11">
        <v>2</v>
      </c>
      <c r="U32" s="11">
        <v>2</v>
      </c>
      <c r="V32" s="11">
        <v>2</v>
      </c>
      <c r="W32" s="11">
        <v>2</v>
      </c>
      <c r="X32" s="11">
        <v>2</v>
      </c>
      <c r="Y32" s="11">
        <v>2</v>
      </c>
      <c r="Z32" s="11">
        <v>2</v>
      </c>
      <c r="AA32" s="11">
        <v>2</v>
      </c>
      <c r="AB32" s="11">
        <v>2</v>
      </c>
      <c r="AC32" s="11">
        <v>2</v>
      </c>
      <c r="AD32" s="11">
        <v>2</v>
      </c>
      <c r="AE32" s="11">
        <v>2</v>
      </c>
      <c r="AF32" s="11">
        <v>2</v>
      </c>
      <c r="AG32" s="11">
        <v>2</v>
      </c>
      <c r="AH32" s="11">
        <v>2</v>
      </c>
      <c r="AI32" s="11">
        <v>2</v>
      </c>
      <c r="AJ32" s="11">
        <v>2</v>
      </c>
      <c r="AK32" s="11">
        <v>2</v>
      </c>
      <c r="AL32" s="11">
        <v>2</v>
      </c>
      <c r="AM32" s="11">
        <v>2</v>
      </c>
      <c r="AN32" s="11">
        <v>2</v>
      </c>
      <c r="AO32" s="11">
        <v>2</v>
      </c>
      <c r="AP32" s="11">
        <v>2</v>
      </c>
      <c r="AQ32" s="11">
        <v>2</v>
      </c>
      <c r="AR32" s="11">
        <v>2</v>
      </c>
      <c r="AS32" s="11">
        <v>2</v>
      </c>
      <c r="AT32" s="11">
        <v>2</v>
      </c>
      <c r="AU32" s="11">
        <v>2</v>
      </c>
      <c r="AV32" s="11">
        <v>2</v>
      </c>
      <c r="AW32" s="11">
        <v>2</v>
      </c>
      <c r="AX32" s="11">
        <v>2</v>
      </c>
      <c r="AY32" s="11">
        <v>2</v>
      </c>
      <c r="AZ32" s="11">
        <v>2</v>
      </c>
      <c r="BA32" s="11">
        <v>2</v>
      </c>
      <c r="BB32" s="11">
        <v>2</v>
      </c>
      <c r="BC32" s="11">
        <v>2</v>
      </c>
      <c r="BD32" s="11">
        <v>2</v>
      </c>
    </row>
    <row r="33" spans="1:56" ht="12.75" customHeight="1" x14ac:dyDescent="0.2">
      <c r="A33" s="9"/>
      <c r="B33" s="51"/>
      <c r="D33" s="9" t="s">
        <v>95</v>
      </c>
      <c r="E33" s="12" t="s">
        <v>89</v>
      </c>
      <c r="G33" s="11">
        <v>6</v>
      </c>
      <c r="H33" s="11">
        <v>6</v>
      </c>
      <c r="I33" s="11">
        <v>6</v>
      </c>
      <c r="J33" s="11">
        <v>6</v>
      </c>
      <c r="K33" s="11">
        <v>6</v>
      </c>
      <c r="L33" s="11">
        <v>6</v>
      </c>
      <c r="M33" s="11">
        <v>6</v>
      </c>
      <c r="N33" s="11">
        <v>6</v>
      </c>
      <c r="O33" s="11">
        <v>6</v>
      </c>
      <c r="P33" s="11">
        <v>6</v>
      </c>
      <c r="Q33" s="11">
        <v>6</v>
      </c>
      <c r="R33" s="11">
        <v>6</v>
      </c>
      <c r="S33" s="11">
        <v>6</v>
      </c>
      <c r="T33" s="11">
        <v>6</v>
      </c>
      <c r="U33" s="11">
        <v>6</v>
      </c>
      <c r="V33" s="11">
        <v>6</v>
      </c>
      <c r="W33" s="11">
        <v>6</v>
      </c>
      <c r="X33" s="11">
        <v>6</v>
      </c>
      <c r="Y33" s="11">
        <v>6</v>
      </c>
      <c r="Z33" s="11">
        <v>6</v>
      </c>
      <c r="AA33" s="11">
        <v>6</v>
      </c>
      <c r="AB33" s="11">
        <v>6</v>
      </c>
      <c r="AC33" s="11">
        <v>6</v>
      </c>
      <c r="AD33" s="11">
        <v>6</v>
      </c>
      <c r="AE33" s="11">
        <v>6</v>
      </c>
      <c r="AF33" s="11">
        <v>6</v>
      </c>
      <c r="AG33" s="11">
        <v>6</v>
      </c>
      <c r="AH33" s="11">
        <v>6</v>
      </c>
      <c r="AI33" s="11">
        <v>6</v>
      </c>
      <c r="AJ33" s="11">
        <v>6</v>
      </c>
      <c r="AK33" s="11">
        <v>6</v>
      </c>
      <c r="AL33" s="11">
        <v>6</v>
      </c>
      <c r="AM33" s="11">
        <v>6</v>
      </c>
      <c r="AN33" s="11">
        <v>6</v>
      </c>
      <c r="AO33" s="11">
        <v>6</v>
      </c>
      <c r="AP33" s="11">
        <v>6</v>
      </c>
      <c r="AQ33" s="11">
        <v>6</v>
      </c>
      <c r="AR33" s="11">
        <v>6</v>
      </c>
      <c r="AS33" s="11">
        <v>6</v>
      </c>
      <c r="AT33" s="11">
        <v>6</v>
      </c>
      <c r="AU33" s="11">
        <v>6</v>
      </c>
      <c r="AV33" s="11">
        <v>6</v>
      </c>
      <c r="AW33" s="11">
        <v>6</v>
      </c>
      <c r="AX33" s="11">
        <v>6</v>
      </c>
      <c r="AY33" s="11">
        <v>6</v>
      </c>
      <c r="AZ33" s="11">
        <v>6</v>
      </c>
      <c r="BA33" s="11">
        <v>6</v>
      </c>
      <c r="BB33" s="11">
        <v>6</v>
      </c>
      <c r="BC33" s="11">
        <v>6</v>
      </c>
      <c r="BD33" s="11">
        <v>6</v>
      </c>
    </row>
    <row r="34" spans="1:56" ht="12.75" customHeight="1" x14ac:dyDescent="0.2">
      <c r="A34" s="9"/>
      <c r="B34" s="50"/>
      <c r="D34" s="9" t="s">
        <v>94</v>
      </c>
      <c r="E34" s="12" t="s">
        <v>89</v>
      </c>
      <c r="G34" s="11">
        <v>84</v>
      </c>
      <c r="H34" s="11">
        <v>84</v>
      </c>
      <c r="I34" s="11">
        <v>84</v>
      </c>
      <c r="J34" s="11">
        <v>84</v>
      </c>
      <c r="K34" s="11">
        <v>84</v>
      </c>
      <c r="L34" s="11">
        <v>84</v>
      </c>
      <c r="M34" s="11">
        <v>84</v>
      </c>
      <c r="N34" s="11">
        <v>84</v>
      </c>
      <c r="O34" s="11">
        <v>84</v>
      </c>
      <c r="P34" s="11">
        <v>84</v>
      </c>
      <c r="Q34" s="11">
        <v>84</v>
      </c>
      <c r="R34" s="11">
        <v>84</v>
      </c>
      <c r="S34" s="11">
        <v>84</v>
      </c>
      <c r="T34" s="11">
        <v>84</v>
      </c>
      <c r="U34" s="11">
        <v>84</v>
      </c>
      <c r="V34" s="11">
        <v>84</v>
      </c>
      <c r="W34" s="11">
        <v>84</v>
      </c>
      <c r="X34" s="11">
        <v>84</v>
      </c>
      <c r="Y34" s="11">
        <v>84</v>
      </c>
      <c r="Z34" s="11">
        <v>84</v>
      </c>
      <c r="AA34" s="11">
        <v>84</v>
      </c>
      <c r="AB34" s="11">
        <v>84</v>
      </c>
      <c r="AC34" s="11">
        <v>84</v>
      </c>
      <c r="AD34" s="11">
        <v>84</v>
      </c>
      <c r="AE34" s="11">
        <v>84</v>
      </c>
      <c r="AF34" s="11">
        <v>84</v>
      </c>
      <c r="AG34" s="11">
        <v>84</v>
      </c>
      <c r="AH34" s="11">
        <v>84</v>
      </c>
      <c r="AI34" s="11">
        <v>84</v>
      </c>
      <c r="AJ34" s="11">
        <v>84</v>
      </c>
      <c r="AK34" s="11">
        <v>84</v>
      </c>
      <c r="AL34" s="11">
        <v>84</v>
      </c>
      <c r="AM34" s="11">
        <v>84</v>
      </c>
      <c r="AN34" s="11">
        <v>84</v>
      </c>
      <c r="AO34" s="11">
        <v>84</v>
      </c>
      <c r="AP34" s="11">
        <v>84</v>
      </c>
      <c r="AQ34" s="11">
        <v>84</v>
      </c>
      <c r="AR34" s="11">
        <v>84</v>
      </c>
      <c r="AS34" s="11">
        <v>84</v>
      </c>
      <c r="AT34" s="11">
        <v>84</v>
      </c>
      <c r="AU34" s="11">
        <v>84</v>
      </c>
      <c r="AV34" s="11">
        <v>84</v>
      </c>
      <c r="AW34" s="11">
        <v>84</v>
      </c>
      <c r="AX34" s="11">
        <v>84</v>
      </c>
      <c r="AY34" s="11">
        <v>84</v>
      </c>
      <c r="AZ34" s="11">
        <v>84</v>
      </c>
      <c r="BA34" s="11">
        <v>84</v>
      </c>
      <c r="BB34" s="11">
        <v>84</v>
      </c>
      <c r="BC34" s="11">
        <v>84</v>
      </c>
      <c r="BD34" s="11">
        <v>84</v>
      </c>
    </row>
    <row r="35" spans="1:56" ht="12.75" customHeight="1" x14ac:dyDescent="0.2">
      <c r="A35" s="9"/>
      <c r="B35" s="50"/>
      <c r="D35" s="9" t="s">
        <v>93</v>
      </c>
      <c r="E35" s="12" t="s">
        <v>89</v>
      </c>
      <c r="G35" s="11">
        <v>4</v>
      </c>
      <c r="H35" s="11">
        <v>4</v>
      </c>
      <c r="I35" s="11">
        <v>4</v>
      </c>
      <c r="J35" s="11">
        <v>4</v>
      </c>
      <c r="K35" s="11">
        <v>4</v>
      </c>
      <c r="L35" s="11">
        <v>4</v>
      </c>
      <c r="M35" s="11">
        <v>4</v>
      </c>
      <c r="N35" s="11">
        <v>4</v>
      </c>
      <c r="O35" s="11">
        <v>4</v>
      </c>
      <c r="P35" s="11">
        <v>4</v>
      </c>
      <c r="Q35" s="11">
        <v>4</v>
      </c>
      <c r="R35" s="11">
        <v>4</v>
      </c>
      <c r="S35" s="11">
        <v>4</v>
      </c>
      <c r="T35" s="11">
        <v>4</v>
      </c>
      <c r="U35" s="11">
        <v>4</v>
      </c>
      <c r="V35" s="11">
        <v>4</v>
      </c>
      <c r="W35" s="11">
        <v>4</v>
      </c>
      <c r="X35" s="11">
        <v>4</v>
      </c>
      <c r="Y35" s="11">
        <v>4</v>
      </c>
      <c r="Z35" s="11">
        <v>4</v>
      </c>
      <c r="AA35" s="11">
        <v>4</v>
      </c>
      <c r="AB35" s="11">
        <v>4</v>
      </c>
      <c r="AC35" s="11">
        <v>4</v>
      </c>
      <c r="AD35" s="11">
        <v>4</v>
      </c>
      <c r="AE35" s="11">
        <v>4</v>
      </c>
      <c r="AF35" s="11">
        <v>4</v>
      </c>
      <c r="AG35" s="11">
        <v>4</v>
      </c>
      <c r="AH35" s="11">
        <v>4</v>
      </c>
      <c r="AI35" s="11">
        <v>4</v>
      </c>
      <c r="AJ35" s="11">
        <v>4</v>
      </c>
      <c r="AK35" s="11">
        <v>4</v>
      </c>
      <c r="AL35" s="11">
        <v>4</v>
      </c>
      <c r="AM35" s="11">
        <v>4</v>
      </c>
      <c r="AN35" s="11">
        <v>4</v>
      </c>
      <c r="AO35" s="11">
        <v>4</v>
      </c>
      <c r="AP35" s="11">
        <v>4</v>
      </c>
      <c r="AQ35" s="11">
        <v>4</v>
      </c>
      <c r="AR35" s="11">
        <v>4</v>
      </c>
      <c r="AS35" s="11">
        <v>4</v>
      </c>
      <c r="AT35" s="11">
        <v>4</v>
      </c>
      <c r="AU35" s="11">
        <v>4</v>
      </c>
      <c r="AV35" s="11">
        <v>4</v>
      </c>
      <c r="AW35" s="11">
        <v>4</v>
      </c>
      <c r="AX35" s="11">
        <v>4</v>
      </c>
      <c r="AY35" s="11">
        <v>4</v>
      </c>
      <c r="AZ35" s="11">
        <v>4</v>
      </c>
      <c r="BA35" s="11">
        <v>4</v>
      </c>
      <c r="BB35" s="11">
        <v>4</v>
      </c>
      <c r="BC35" s="11">
        <v>4</v>
      </c>
      <c r="BD35" s="11">
        <v>4</v>
      </c>
    </row>
    <row r="36" spans="1:56" ht="12.75" customHeight="1" x14ac:dyDescent="0.2">
      <c r="A36" s="9"/>
      <c r="B36" s="50"/>
      <c r="D36" s="9" t="s">
        <v>92</v>
      </c>
      <c r="E36" s="12" t="s">
        <v>89</v>
      </c>
      <c r="G36" s="11">
        <v>2</v>
      </c>
      <c r="H36" s="11">
        <v>2</v>
      </c>
      <c r="I36" s="11">
        <v>2</v>
      </c>
      <c r="J36" s="11">
        <v>2</v>
      </c>
      <c r="K36" s="11">
        <v>2</v>
      </c>
      <c r="L36" s="11">
        <v>2</v>
      </c>
      <c r="M36" s="11">
        <v>2</v>
      </c>
      <c r="N36" s="11">
        <v>2</v>
      </c>
      <c r="O36" s="11">
        <v>2</v>
      </c>
      <c r="P36" s="11">
        <v>2</v>
      </c>
      <c r="Q36" s="11">
        <v>2</v>
      </c>
      <c r="R36" s="11">
        <v>2</v>
      </c>
      <c r="S36" s="11">
        <v>2</v>
      </c>
      <c r="T36" s="11">
        <v>2</v>
      </c>
      <c r="U36" s="11">
        <v>2</v>
      </c>
      <c r="V36" s="11">
        <v>2</v>
      </c>
      <c r="W36" s="11">
        <v>2</v>
      </c>
      <c r="X36" s="11">
        <v>2</v>
      </c>
      <c r="Y36" s="11">
        <v>2</v>
      </c>
      <c r="Z36" s="11">
        <v>2</v>
      </c>
      <c r="AA36" s="11">
        <v>2</v>
      </c>
      <c r="AB36" s="11">
        <v>2</v>
      </c>
      <c r="AC36" s="11">
        <v>2</v>
      </c>
      <c r="AD36" s="11">
        <v>2</v>
      </c>
      <c r="AE36" s="11">
        <v>2</v>
      </c>
      <c r="AF36" s="11">
        <v>2</v>
      </c>
      <c r="AG36" s="11">
        <v>2</v>
      </c>
      <c r="AH36" s="11">
        <v>2</v>
      </c>
      <c r="AI36" s="11">
        <v>2</v>
      </c>
      <c r="AJ36" s="11">
        <v>2</v>
      </c>
      <c r="AK36" s="11">
        <v>2</v>
      </c>
      <c r="AL36" s="11">
        <v>2</v>
      </c>
      <c r="AM36" s="11">
        <v>2</v>
      </c>
      <c r="AN36" s="11">
        <v>2</v>
      </c>
      <c r="AO36" s="11">
        <v>2</v>
      </c>
      <c r="AP36" s="11">
        <v>2</v>
      </c>
      <c r="AQ36" s="11">
        <v>2</v>
      </c>
      <c r="AR36" s="11">
        <v>2</v>
      </c>
      <c r="AS36" s="11">
        <v>2</v>
      </c>
      <c r="AT36" s="11">
        <v>2</v>
      </c>
      <c r="AU36" s="11">
        <v>2</v>
      </c>
      <c r="AV36" s="11">
        <v>2</v>
      </c>
      <c r="AW36" s="11">
        <v>2</v>
      </c>
      <c r="AX36" s="11">
        <v>2</v>
      </c>
      <c r="AY36" s="11">
        <v>2</v>
      </c>
      <c r="AZ36" s="11">
        <v>2</v>
      </c>
      <c r="BA36" s="11">
        <v>2</v>
      </c>
      <c r="BB36" s="11">
        <v>2</v>
      </c>
      <c r="BC36" s="11">
        <v>2</v>
      </c>
      <c r="BD36" s="11">
        <v>2</v>
      </c>
    </row>
    <row r="37" spans="1:56" ht="12.75" customHeight="1" x14ac:dyDescent="0.2">
      <c r="A37" s="9"/>
      <c r="B37" s="9"/>
      <c r="D37" s="9" t="s">
        <v>91</v>
      </c>
      <c r="E37" s="12" t="s">
        <v>89</v>
      </c>
      <c r="G37" s="11">
        <v>1</v>
      </c>
      <c r="H37" s="11">
        <v>1</v>
      </c>
      <c r="I37" s="11">
        <v>1</v>
      </c>
      <c r="J37" s="11">
        <v>1</v>
      </c>
      <c r="K37" s="11">
        <v>1</v>
      </c>
      <c r="L37" s="11">
        <v>1</v>
      </c>
      <c r="M37" s="11">
        <v>1</v>
      </c>
      <c r="N37" s="11">
        <v>1</v>
      </c>
      <c r="O37" s="11">
        <v>1</v>
      </c>
      <c r="P37" s="11">
        <v>1</v>
      </c>
      <c r="Q37" s="11">
        <v>1</v>
      </c>
      <c r="R37" s="11">
        <v>1</v>
      </c>
      <c r="S37" s="11">
        <v>1</v>
      </c>
      <c r="T37" s="11">
        <v>1</v>
      </c>
      <c r="U37" s="11">
        <v>1</v>
      </c>
      <c r="V37" s="11">
        <v>1</v>
      </c>
      <c r="W37" s="11">
        <v>1</v>
      </c>
      <c r="X37" s="11">
        <v>1</v>
      </c>
      <c r="Y37" s="11">
        <v>1</v>
      </c>
      <c r="Z37" s="11">
        <v>1</v>
      </c>
      <c r="AA37" s="11">
        <v>1</v>
      </c>
      <c r="AB37" s="11">
        <v>1</v>
      </c>
      <c r="AC37" s="11">
        <v>1</v>
      </c>
      <c r="AD37" s="11">
        <v>1</v>
      </c>
      <c r="AE37" s="11">
        <v>1</v>
      </c>
      <c r="AF37" s="11">
        <v>1</v>
      </c>
      <c r="AG37" s="11">
        <v>1</v>
      </c>
      <c r="AH37" s="11">
        <v>1</v>
      </c>
      <c r="AI37" s="11">
        <v>1</v>
      </c>
      <c r="AJ37" s="11">
        <v>1</v>
      </c>
      <c r="AK37" s="11">
        <v>1</v>
      </c>
      <c r="AL37" s="11">
        <v>1</v>
      </c>
      <c r="AM37" s="11">
        <v>1</v>
      </c>
      <c r="AN37" s="11">
        <v>1</v>
      </c>
      <c r="AO37" s="11">
        <v>1</v>
      </c>
      <c r="AP37" s="11">
        <v>1</v>
      </c>
      <c r="AQ37" s="11">
        <v>1</v>
      </c>
      <c r="AR37" s="11">
        <v>1</v>
      </c>
      <c r="AS37" s="11">
        <v>1</v>
      </c>
      <c r="AT37" s="11">
        <v>1</v>
      </c>
      <c r="AU37" s="11">
        <v>1</v>
      </c>
      <c r="AV37" s="11">
        <v>1</v>
      </c>
      <c r="AW37" s="11">
        <v>1</v>
      </c>
      <c r="AX37" s="11">
        <v>1</v>
      </c>
      <c r="AY37" s="11">
        <v>1</v>
      </c>
      <c r="AZ37" s="11">
        <v>1</v>
      </c>
      <c r="BA37" s="11">
        <v>1</v>
      </c>
      <c r="BB37" s="11">
        <v>1</v>
      </c>
      <c r="BC37" s="11">
        <v>1</v>
      </c>
      <c r="BD37" s="11">
        <v>1</v>
      </c>
    </row>
    <row r="38" spans="1:56" ht="12.75" customHeight="1" x14ac:dyDescent="0.2">
      <c r="A38" s="9"/>
      <c r="B38" s="9"/>
      <c r="D38" s="9" t="s">
        <v>90</v>
      </c>
      <c r="E38" s="12" t="s">
        <v>89</v>
      </c>
      <c r="G38" s="11">
        <v>1</v>
      </c>
      <c r="H38" s="11">
        <v>1</v>
      </c>
      <c r="I38" s="11">
        <v>1</v>
      </c>
      <c r="J38" s="11">
        <v>1</v>
      </c>
      <c r="K38" s="11">
        <v>1</v>
      </c>
      <c r="L38" s="11">
        <v>1</v>
      </c>
      <c r="M38" s="11">
        <v>1</v>
      </c>
      <c r="N38" s="11">
        <v>1</v>
      </c>
      <c r="O38" s="11">
        <v>1</v>
      </c>
      <c r="P38" s="11">
        <v>1</v>
      </c>
      <c r="Q38" s="11">
        <v>1</v>
      </c>
      <c r="R38" s="11">
        <v>1</v>
      </c>
      <c r="S38" s="11">
        <v>1</v>
      </c>
      <c r="T38" s="11">
        <v>1</v>
      </c>
      <c r="U38" s="11">
        <v>1</v>
      </c>
      <c r="V38" s="11">
        <v>1</v>
      </c>
      <c r="W38" s="11">
        <v>1</v>
      </c>
      <c r="X38" s="11">
        <v>1</v>
      </c>
      <c r="Y38" s="11">
        <v>1</v>
      </c>
      <c r="Z38" s="11">
        <v>1</v>
      </c>
      <c r="AA38" s="11">
        <v>1</v>
      </c>
      <c r="AB38" s="11">
        <v>1</v>
      </c>
      <c r="AC38" s="11">
        <v>1</v>
      </c>
      <c r="AD38" s="11">
        <v>1</v>
      </c>
      <c r="AE38" s="11">
        <v>1</v>
      </c>
      <c r="AF38" s="11">
        <v>1</v>
      </c>
      <c r="AG38" s="11">
        <v>1</v>
      </c>
      <c r="AH38" s="11">
        <v>1</v>
      </c>
      <c r="AI38" s="11">
        <v>1</v>
      </c>
      <c r="AJ38" s="11">
        <v>1</v>
      </c>
      <c r="AK38" s="11">
        <v>1</v>
      </c>
      <c r="AL38" s="11">
        <v>1</v>
      </c>
      <c r="AM38" s="11">
        <v>1</v>
      </c>
      <c r="AN38" s="11">
        <v>1</v>
      </c>
      <c r="AO38" s="11">
        <v>1</v>
      </c>
      <c r="AP38" s="11">
        <v>1</v>
      </c>
      <c r="AQ38" s="11">
        <v>1</v>
      </c>
      <c r="AR38" s="11">
        <v>1</v>
      </c>
      <c r="AS38" s="11">
        <v>1</v>
      </c>
      <c r="AT38" s="11">
        <v>1</v>
      </c>
      <c r="AU38" s="11">
        <v>1</v>
      </c>
      <c r="AV38" s="11">
        <v>1</v>
      </c>
      <c r="AW38" s="11">
        <v>1</v>
      </c>
      <c r="AX38" s="11">
        <v>1</v>
      </c>
      <c r="AY38" s="11">
        <v>1</v>
      </c>
      <c r="AZ38" s="11">
        <v>1</v>
      </c>
      <c r="BA38" s="11">
        <v>1</v>
      </c>
      <c r="BB38" s="11">
        <v>1</v>
      </c>
      <c r="BC38" s="11">
        <v>1</v>
      </c>
      <c r="BD38" s="11">
        <v>1</v>
      </c>
    </row>
    <row r="39" spans="1:56" ht="12.75" customHeight="1" x14ac:dyDescent="0.2">
      <c r="A39" s="9"/>
      <c r="B39" s="9"/>
      <c r="D39" s="9"/>
      <c r="E39" s="12"/>
      <c r="G39" s="49"/>
      <c r="H39" s="49"/>
      <c r="I39" s="49"/>
      <c r="J39" s="49"/>
      <c r="K39" s="49"/>
      <c r="L39" s="49"/>
      <c r="M39" s="49"/>
      <c r="N39" s="49"/>
      <c r="O39" s="49"/>
      <c r="P39" s="49"/>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row>
    <row r="40" spans="1:56" ht="12.75" customHeight="1" x14ac:dyDescent="0.25">
      <c r="A40" s="31" t="s">
        <v>88</v>
      </c>
      <c r="B40" s="9"/>
      <c r="C40" s="9"/>
      <c r="D40" s="9"/>
      <c r="E40" s="12"/>
      <c r="G40" s="47"/>
      <c r="H40" s="47"/>
      <c r="I40" s="47"/>
      <c r="J40" s="47"/>
      <c r="K40" s="47"/>
      <c r="L40" s="47"/>
      <c r="M40" s="47"/>
      <c r="N40" s="47"/>
      <c r="O40" s="47"/>
      <c r="P40" s="47"/>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row>
    <row r="41" spans="1:56" ht="12.75" customHeight="1" x14ac:dyDescent="0.25">
      <c r="A41" s="45" t="s">
        <v>87</v>
      </c>
      <c r="B41" s="9"/>
      <c r="C41" s="9"/>
      <c r="D41" s="9"/>
      <c r="E41" s="12"/>
      <c r="G41" s="44"/>
      <c r="H41" s="44"/>
      <c r="I41" s="44"/>
      <c r="J41" s="44"/>
      <c r="K41" s="44"/>
      <c r="L41" s="44"/>
      <c r="M41" s="44"/>
      <c r="N41" s="44"/>
      <c r="O41" s="44"/>
      <c r="P41" s="44"/>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row>
    <row r="42" spans="1:56" ht="12.75" customHeight="1" x14ac:dyDescent="0.2">
      <c r="A42" s="9"/>
      <c r="B42" s="31" t="s">
        <v>86</v>
      </c>
      <c r="C42" s="9"/>
      <c r="D42" s="9"/>
      <c r="E42" s="12" t="s">
        <v>70</v>
      </c>
      <c r="G42" s="64">
        <v>154</v>
      </c>
      <c r="H42" s="40">
        <v>206</v>
      </c>
      <c r="I42" s="40">
        <v>422</v>
      </c>
      <c r="J42" s="63">
        <v>13</v>
      </c>
      <c r="K42" s="40">
        <v>2364</v>
      </c>
      <c r="L42" s="40">
        <v>15572</v>
      </c>
      <c r="M42" s="40">
        <v>420</v>
      </c>
      <c r="N42" s="40">
        <v>2352</v>
      </c>
      <c r="O42" s="40">
        <v>2601</v>
      </c>
      <c r="P42" s="40">
        <v>400</v>
      </c>
      <c r="Q42" s="64">
        <v>3539</v>
      </c>
      <c r="R42" s="40">
        <v>825</v>
      </c>
      <c r="S42" s="40">
        <v>821</v>
      </c>
      <c r="T42" s="40">
        <v>302</v>
      </c>
      <c r="U42" s="40">
        <v>1092</v>
      </c>
      <c r="V42" s="40">
        <v>407</v>
      </c>
      <c r="W42" s="40">
        <v>1244</v>
      </c>
      <c r="X42" s="40">
        <v>3552</v>
      </c>
      <c r="Y42" s="63">
        <v>13</v>
      </c>
      <c r="Z42" s="63">
        <v>13</v>
      </c>
      <c r="AA42" s="40">
        <v>501</v>
      </c>
      <c r="AB42" s="64">
        <v>1900</v>
      </c>
      <c r="AC42" s="40">
        <v>256</v>
      </c>
      <c r="AD42" s="40">
        <v>3811</v>
      </c>
      <c r="AE42" s="40">
        <v>243</v>
      </c>
      <c r="AF42" s="63">
        <v>13</v>
      </c>
      <c r="AG42" s="40">
        <v>530</v>
      </c>
      <c r="AH42" s="40">
        <v>1156</v>
      </c>
      <c r="AI42" s="40">
        <v>2180</v>
      </c>
      <c r="AJ42" s="40">
        <v>916</v>
      </c>
      <c r="AK42" s="40">
        <v>1500</v>
      </c>
      <c r="AL42" s="40">
        <v>281</v>
      </c>
      <c r="AM42" s="40">
        <v>917</v>
      </c>
      <c r="AN42" s="40">
        <v>595</v>
      </c>
      <c r="AO42" s="40">
        <v>15644</v>
      </c>
      <c r="AP42" s="40">
        <v>1152</v>
      </c>
      <c r="AQ42" s="63">
        <v>13</v>
      </c>
      <c r="AR42" s="40">
        <v>1788</v>
      </c>
      <c r="AS42" s="40">
        <v>34.5</v>
      </c>
      <c r="AT42" s="40">
        <v>15160</v>
      </c>
      <c r="AU42" s="40">
        <v>649</v>
      </c>
      <c r="AV42" s="40">
        <v>12182</v>
      </c>
      <c r="AW42" s="63">
        <v>13</v>
      </c>
      <c r="AX42" s="40">
        <v>593</v>
      </c>
      <c r="AY42" s="40">
        <v>1215</v>
      </c>
      <c r="AZ42" s="40">
        <v>328</v>
      </c>
      <c r="BA42" s="63">
        <v>13</v>
      </c>
      <c r="BB42" s="64">
        <v>1082</v>
      </c>
      <c r="BC42" s="40">
        <v>118</v>
      </c>
      <c r="BD42" s="40">
        <v>1333</v>
      </c>
    </row>
    <row r="43" spans="1:56" ht="12.75" customHeight="1" x14ac:dyDescent="0.2">
      <c r="A43" s="9"/>
      <c r="B43" s="31" t="s">
        <v>85</v>
      </c>
      <c r="C43" s="9"/>
      <c r="D43" s="9"/>
      <c r="E43" s="12" t="s">
        <v>83</v>
      </c>
      <c r="G43" s="38">
        <v>2.52</v>
      </c>
      <c r="H43" s="38">
        <v>103</v>
      </c>
      <c r="I43" s="38">
        <v>6.09</v>
      </c>
      <c r="J43" s="38">
        <v>4.07</v>
      </c>
      <c r="K43" s="38">
        <v>16.2</v>
      </c>
      <c r="L43" s="38">
        <v>28.2</v>
      </c>
      <c r="M43" s="38">
        <v>32.1</v>
      </c>
      <c r="N43" s="38">
        <v>16.7</v>
      </c>
      <c r="O43" s="38">
        <v>1.44</v>
      </c>
      <c r="P43" s="38">
        <v>0</v>
      </c>
      <c r="Q43" s="38">
        <v>2.2400000000000002</v>
      </c>
      <c r="R43" s="38">
        <v>32.9</v>
      </c>
      <c r="S43" s="38">
        <v>31.3</v>
      </c>
      <c r="T43" s="38">
        <v>8.9</v>
      </c>
      <c r="U43" s="38">
        <v>9.2100000000000009</v>
      </c>
      <c r="V43" s="38">
        <v>11.3</v>
      </c>
      <c r="W43" s="38">
        <v>9.9700000000000006</v>
      </c>
      <c r="X43" s="38">
        <v>2.96</v>
      </c>
      <c r="Y43" s="38">
        <v>0</v>
      </c>
      <c r="Z43" s="38">
        <v>38.9</v>
      </c>
      <c r="AA43" s="38">
        <v>5.72</v>
      </c>
      <c r="AB43" s="68">
        <v>19.600000000000001</v>
      </c>
      <c r="AC43" s="38">
        <v>81</v>
      </c>
      <c r="AD43" s="38">
        <v>0.75</v>
      </c>
      <c r="AE43" s="38">
        <v>0</v>
      </c>
      <c r="AF43" s="38">
        <v>1.05</v>
      </c>
      <c r="AG43" s="38">
        <v>7.8</v>
      </c>
      <c r="AH43" s="38">
        <v>5.78</v>
      </c>
      <c r="AI43" s="38">
        <v>13.6</v>
      </c>
      <c r="AJ43" s="38">
        <v>1.19</v>
      </c>
      <c r="AK43" s="38">
        <v>0.97</v>
      </c>
      <c r="AL43" s="38">
        <v>41.5</v>
      </c>
      <c r="AM43" s="38">
        <v>0.61</v>
      </c>
      <c r="AN43" s="38">
        <v>13.1</v>
      </c>
      <c r="AO43" s="38">
        <v>0.83</v>
      </c>
      <c r="AP43" s="38">
        <v>3.3</v>
      </c>
      <c r="AQ43" s="38">
        <v>3.98</v>
      </c>
      <c r="AR43" s="38">
        <v>12.4</v>
      </c>
      <c r="AS43" s="38">
        <v>12.1</v>
      </c>
      <c r="AT43" s="38">
        <v>54.2</v>
      </c>
      <c r="AU43" s="38">
        <v>6.2</v>
      </c>
      <c r="AV43" s="38">
        <v>0.9</v>
      </c>
      <c r="AW43" s="38">
        <v>17.2</v>
      </c>
      <c r="AX43" s="38">
        <v>25.6</v>
      </c>
      <c r="AY43" s="38">
        <v>65.7</v>
      </c>
      <c r="AZ43" s="38">
        <v>6.9</v>
      </c>
      <c r="BA43" s="38">
        <v>84</v>
      </c>
      <c r="BB43" s="38">
        <v>10.5</v>
      </c>
      <c r="BC43" s="38">
        <v>2.86</v>
      </c>
      <c r="BD43" s="38">
        <v>0.95</v>
      </c>
    </row>
    <row r="44" spans="1:56" ht="12.75" customHeight="1" x14ac:dyDescent="0.2">
      <c r="A44" s="9"/>
      <c r="B44" s="29" t="s">
        <v>84</v>
      </c>
      <c r="C44" s="9"/>
      <c r="D44" s="9"/>
      <c r="E44" s="12" t="s">
        <v>83</v>
      </c>
      <c r="G44" s="37">
        <v>3.25</v>
      </c>
      <c r="H44" s="37" t="s">
        <v>1</v>
      </c>
      <c r="I44" s="37" t="s">
        <v>1</v>
      </c>
      <c r="J44" s="37" t="s">
        <v>1</v>
      </c>
      <c r="K44" s="37" t="s">
        <v>1</v>
      </c>
      <c r="L44" s="37" t="s">
        <v>1</v>
      </c>
      <c r="M44" s="37" t="s">
        <v>1</v>
      </c>
      <c r="N44" s="37" t="s">
        <v>1</v>
      </c>
      <c r="O44" s="37">
        <v>1.94</v>
      </c>
      <c r="P44" s="37" t="s">
        <v>1</v>
      </c>
      <c r="Q44" s="37" t="s">
        <v>1</v>
      </c>
      <c r="R44" s="37">
        <v>33.700000000000003</v>
      </c>
      <c r="S44" s="37" t="s">
        <v>1</v>
      </c>
      <c r="T44" s="37" t="s">
        <v>1</v>
      </c>
      <c r="U44" s="37">
        <v>11.58</v>
      </c>
      <c r="V44" s="37" t="s">
        <v>1</v>
      </c>
      <c r="W44" s="37" t="s">
        <v>1</v>
      </c>
      <c r="X44" s="37" t="s">
        <v>1</v>
      </c>
      <c r="Y44" s="37" t="s">
        <v>1</v>
      </c>
      <c r="Z44" s="37" t="s">
        <v>1</v>
      </c>
      <c r="AA44" s="37" t="s">
        <v>1</v>
      </c>
      <c r="AB44" s="37">
        <v>36.9</v>
      </c>
      <c r="AC44" s="37" t="s">
        <v>1</v>
      </c>
      <c r="AD44" s="37" t="s">
        <v>1</v>
      </c>
      <c r="AE44" s="37" t="s">
        <v>1</v>
      </c>
      <c r="AF44" s="37" t="s">
        <v>1</v>
      </c>
      <c r="AG44" s="37" t="s">
        <v>1</v>
      </c>
      <c r="AH44" s="37" t="s">
        <v>1</v>
      </c>
      <c r="AI44" s="37" t="s">
        <v>1</v>
      </c>
      <c r="AJ44" s="37" t="s">
        <v>1</v>
      </c>
      <c r="AK44" s="37" t="s">
        <v>1</v>
      </c>
      <c r="AL44" s="37" t="s">
        <v>1</v>
      </c>
      <c r="AM44" s="37">
        <v>1.92</v>
      </c>
      <c r="AN44" s="37" t="s">
        <v>1</v>
      </c>
      <c r="AO44" s="37" t="s">
        <v>1</v>
      </c>
      <c r="AP44" s="37" t="s">
        <v>1</v>
      </c>
      <c r="AQ44" s="37" t="s">
        <v>1</v>
      </c>
      <c r="AR44" s="37" t="s">
        <v>1</v>
      </c>
      <c r="AS44" s="37" t="s">
        <v>1</v>
      </c>
      <c r="AT44" s="37" t="s">
        <v>1</v>
      </c>
      <c r="AU44" s="37">
        <v>8.75</v>
      </c>
      <c r="AV44" s="37">
        <v>1.37</v>
      </c>
      <c r="AW44" s="37">
        <v>19</v>
      </c>
      <c r="AX44" s="37" t="s">
        <v>1</v>
      </c>
      <c r="AY44" s="37" t="s">
        <v>1</v>
      </c>
      <c r="AZ44" s="37" t="s">
        <v>1</v>
      </c>
      <c r="BA44" s="37" t="s">
        <v>1</v>
      </c>
      <c r="BB44" s="37" t="s">
        <v>1</v>
      </c>
      <c r="BC44" s="37" t="s">
        <v>1</v>
      </c>
      <c r="BD44" s="37" t="s">
        <v>1</v>
      </c>
    </row>
    <row r="45" spans="1:56" ht="12.75" customHeight="1" x14ac:dyDescent="0.2">
      <c r="A45" s="9"/>
      <c r="B45" s="29" t="s">
        <v>82</v>
      </c>
      <c r="C45" s="9"/>
      <c r="D45" s="9"/>
      <c r="E45" s="12" t="s">
        <v>70</v>
      </c>
      <c r="G45" s="37" t="s">
        <v>1</v>
      </c>
      <c r="H45" s="37" t="s">
        <v>1</v>
      </c>
      <c r="I45" s="37" t="s">
        <v>1</v>
      </c>
      <c r="J45" s="37" t="s">
        <v>1</v>
      </c>
      <c r="K45" s="37" t="s">
        <v>1</v>
      </c>
      <c r="L45" s="37" t="s">
        <v>1</v>
      </c>
      <c r="M45" s="37" t="s">
        <v>1</v>
      </c>
      <c r="N45" s="37" t="s">
        <v>1</v>
      </c>
      <c r="O45" s="37" t="s">
        <v>1</v>
      </c>
      <c r="P45" s="37" t="s">
        <v>1</v>
      </c>
      <c r="Q45" s="37" t="s">
        <v>1</v>
      </c>
      <c r="R45" s="37" t="s">
        <v>1</v>
      </c>
      <c r="S45" s="37" t="s">
        <v>1</v>
      </c>
      <c r="T45" s="37" t="s">
        <v>1</v>
      </c>
      <c r="U45" s="37" t="s">
        <v>1</v>
      </c>
      <c r="V45" s="37" t="s">
        <v>1</v>
      </c>
      <c r="W45" s="37" t="s">
        <v>1</v>
      </c>
      <c r="X45" s="37" t="s">
        <v>1</v>
      </c>
      <c r="Y45" s="37" t="s">
        <v>1</v>
      </c>
      <c r="Z45" s="37" t="s">
        <v>1</v>
      </c>
      <c r="AA45" s="37" t="s">
        <v>1</v>
      </c>
      <c r="AB45" s="37" t="s">
        <v>1</v>
      </c>
      <c r="AC45" s="37" t="s">
        <v>1</v>
      </c>
      <c r="AD45" s="37" t="s">
        <v>1</v>
      </c>
      <c r="AE45" s="37" t="s">
        <v>1</v>
      </c>
      <c r="AF45" s="37" t="s">
        <v>1</v>
      </c>
      <c r="AG45" s="37" t="s">
        <v>1</v>
      </c>
      <c r="AH45" s="37" t="s">
        <v>1</v>
      </c>
      <c r="AI45" s="37" t="s">
        <v>1</v>
      </c>
      <c r="AJ45" s="37" t="s">
        <v>1</v>
      </c>
      <c r="AK45" s="37" t="s">
        <v>1</v>
      </c>
      <c r="AL45" s="37" t="s">
        <v>1</v>
      </c>
      <c r="AM45" s="37" t="s">
        <v>1</v>
      </c>
      <c r="AN45" s="37" t="s">
        <v>1</v>
      </c>
      <c r="AO45" s="37" t="s">
        <v>1</v>
      </c>
      <c r="AP45" s="37" t="s">
        <v>1</v>
      </c>
      <c r="AQ45" s="37" t="s">
        <v>1</v>
      </c>
      <c r="AR45" s="37" t="s">
        <v>1</v>
      </c>
      <c r="AS45" s="37" t="s">
        <v>1</v>
      </c>
      <c r="AT45" s="37" t="s">
        <v>1</v>
      </c>
      <c r="AU45" s="37" t="s">
        <v>1</v>
      </c>
      <c r="AV45" s="37" t="s">
        <v>1</v>
      </c>
      <c r="AW45" s="37" t="s">
        <v>1</v>
      </c>
      <c r="AX45" s="37" t="s">
        <v>1</v>
      </c>
      <c r="AY45" s="37" t="s">
        <v>1</v>
      </c>
      <c r="AZ45" s="37" t="s">
        <v>1</v>
      </c>
      <c r="BA45" s="37" t="s">
        <v>1</v>
      </c>
      <c r="BB45" s="37" t="s">
        <v>1</v>
      </c>
      <c r="BC45" s="37" t="s">
        <v>1</v>
      </c>
      <c r="BD45" s="37" t="s">
        <v>1</v>
      </c>
    </row>
    <row r="46" spans="1:56" ht="12.75" customHeight="1" x14ac:dyDescent="0.2">
      <c r="A46" s="9"/>
      <c r="B46" s="29" t="s">
        <v>81</v>
      </c>
      <c r="C46" s="9"/>
      <c r="D46" s="9"/>
      <c r="E46" s="12" t="s">
        <v>70</v>
      </c>
      <c r="G46" s="36" t="s">
        <v>1</v>
      </c>
      <c r="H46" s="36" t="s">
        <v>1</v>
      </c>
      <c r="I46" s="36" t="s">
        <v>1</v>
      </c>
      <c r="J46" s="36" t="s">
        <v>1</v>
      </c>
      <c r="K46" s="36" t="s">
        <v>1</v>
      </c>
      <c r="L46" s="36" t="s">
        <v>1</v>
      </c>
      <c r="M46" s="36" t="s">
        <v>1</v>
      </c>
      <c r="N46" s="36" t="s">
        <v>1</v>
      </c>
      <c r="O46" s="36" t="s">
        <v>1</v>
      </c>
      <c r="P46" s="36" t="s">
        <v>1</v>
      </c>
      <c r="Q46" s="36" t="s">
        <v>1</v>
      </c>
      <c r="R46" s="36" t="s">
        <v>1</v>
      </c>
      <c r="S46" s="36" t="s">
        <v>1</v>
      </c>
      <c r="T46" s="36" t="s">
        <v>1</v>
      </c>
      <c r="U46" s="36" t="s">
        <v>1</v>
      </c>
      <c r="V46" s="36" t="s">
        <v>1</v>
      </c>
      <c r="W46" s="36" t="s">
        <v>1</v>
      </c>
      <c r="X46" s="36" t="s">
        <v>1</v>
      </c>
      <c r="Y46" s="36" t="s">
        <v>1</v>
      </c>
      <c r="Z46" s="36" t="s">
        <v>1</v>
      </c>
      <c r="AA46" s="36" t="s">
        <v>1</v>
      </c>
      <c r="AB46" s="37" t="s">
        <v>1</v>
      </c>
      <c r="AC46" s="36" t="s">
        <v>1</v>
      </c>
      <c r="AD46" s="36" t="s">
        <v>1</v>
      </c>
      <c r="AE46" s="36" t="s">
        <v>1</v>
      </c>
      <c r="AF46" s="36" t="s">
        <v>1</v>
      </c>
      <c r="AG46" s="36" t="s">
        <v>1</v>
      </c>
      <c r="AH46" s="36" t="s">
        <v>1</v>
      </c>
      <c r="AI46" s="36" t="s">
        <v>1</v>
      </c>
      <c r="AJ46" s="36" t="s">
        <v>1</v>
      </c>
      <c r="AK46" s="36" t="s">
        <v>1</v>
      </c>
      <c r="AL46" s="36" t="s">
        <v>1</v>
      </c>
      <c r="AM46" s="36" t="s">
        <v>1</v>
      </c>
      <c r="AN46" s="36" t="s">
        <v>1</v>
      </c>
      <c r="AO46" s="36" t="s">
        <v>1</v>
      </c>
      <c r="AP46" s="36" t="s">
        <v>1</v>
      </c>
      <c r="AQ46" s="36" t="s">
        <v>1</v>
      </c>
      <c r="AR46" s="36" t="s">
        <v>1</v>
      </c>
      <c r="AS46" s="36" t="s">
        <v>1</v>
      </c>
      <c r="AT46" s="36" t="s">
        <v>1</v>
      </c>
      <c r="AU46" s="36" t="s">
        <v>1</v>
      </c>
      <c r="AV46" s="36" t="s">
        <v>1</v>
      </c>
      <c r="AW46" s="36" t="s">
        <v>1</v>
      </c>
      <c r="AX46" s="36" t="s">
        <v>1</v>
      </c>
      <c r="AY46" s="36" t="s">
        <v>1</v>
      </c>
      <c r="AZ46" s="36" t="s">
        <v>1</v>
      </c>
      <c r="BA46" s="36" t="s">
        <v>1</v>
      </c>
      <c r="BB46" s="36" t="s">
        <v>1</v>
      </c>
      <c r="BC46" s="36" t="s">
        <v>1</v>
      </c>
      <c r="BD46" s="36" t="s">
        <v>1</v>
      </c>
    </row>
    <row r="47" spans="1:56" ht="12.75" customHeight="1" x14ac:dyDescent="0.2">
      <c r="A47" s="9"/>
      <c r="B47" s="29" t="s">
        <v>80</v>
      </c>
      <c r="C47" s="9"/>
      <c r="D47" s="9"/>
      <c r="E47" s="12" t="s">
        <v>79</v>
      </c>
      <c r="G47" s="37" t="s">
        <v>1</v>
      </c>
      <c r="H47" s="37" t="s">
        <v>1</v>
      </c>
      <c r="I47" s="37" t="s">
        <v>1</v>
      </c>
      <c r="J47" s="37">
        <v>2.39</v>
      </c>
      <c r="K47" s="37">
        <v>4.9800000000000004</v>
      </c>
      <c r="L47" s="37" t="s">
        <v>1</v>
      </c>
      <c r="M47" s="37" t="s">
        <v>1</v>
      </c>
      <c r="N47" s="37" t="s">
        <v>1</v>
      </c>
      <c r="O47" s="37" t="s">
        <v>1</v>
      </c>
      <c r="P47" s="37" t="s">
        <v>1</v>
      </c>
      <c r="Q47" s="37" t="s">
        <v>1</v>
      </c>
      <c r="R47" s="37" t="s">
        <v>1</v>
      </c>
      <c r="S47" s="37" t="s">
        <v>1</v>
      </c>
      <c r="T47" s="37" t="s">
        <v>1</v>
      </c>
      <c r="U47" s="37">
        <v>0.26</v>
      </c>
      <c r="V47" s="37">
        <v>2.58</v>
      </c>
      <c r="W47" s="37" t="s">
        <v>1</v>
      </c>
      <c r="X47" s="37" t="s">
        <v>1</v>
      </c>
      <c r="Y47" s="37" t="s">
        <v>1</v>
      </c>
      <c r="Z47" s="37" t="s">
        <v>1</v>
      </c>
      <c r="AA47" s="37" t="s">
        <v>1</v>
      </c>
      <c r="AB47" s="37">
        <v>1.88</v>
      </c>
      <c r="AC47" s="37" t="s">
        <v>1</v>
      </c>
      <c r="AD47" s="37" t="s">
        <v>1</v>
      </c>
      <c r="AE47" s="37" t="s">
        <v>1</v>
      </c>
      <c r="AF47" s="37" t="s">
        <v>1</v>
      </c>
      <c r="AG47" s="37" t="s">
        <v>1</v>
      </c>
      <c r="AH47" s="37" t="s">
        <v>1</v>
      </c>
      <c r="AI47" s="37" t="s">
        <v>1</v>
      </c>
      <c r="AJ47" s="37" t="s">
        <v>1</v>
      </c>
      <c r="AK47" s="37" t="s">
        <v>1</v>
      </c>
      <c r="AL47" s="37" t="s">
        <v>1</v>
      </c>
      <c r="AM47" s="37" t="s">
        <v>1</v>
      </c>
      <c r="AN47" s="37" t="s">
        <v>1</v>
      </c>
      <c r="AO47" s="37" t="s">
        <v>1</v>
      </c>
      <c r="AP47" s="37" t="s">
        <v>1</v>
      </c>
      <c r="AQ47" s="37" t="s">
        <v>1</v>
      </c>
      <c r="AR47" s="37" t="s">
        <v>1</v>
      </c>
      <c r="AS47" s="37">
        <v>5.62</v>
      </c>
      <c r="AT47" s="37" t="s">
        <v>1</v>
      </c>
      <c r="AU47" s="37" t="s">
        <v>1</v>
      </c>
      <c r="AV47" s="37" t="s">
        <v>1</v>
      </c>
      <c r="AW47" s="37">
        <v>0.68</v>
      </c>
      <c r="AX47" s="37" t="s">
        <v>1</v>
      </c>
      <c r="AY47" s="37" t="s">
        <v>1</v>
      </c>
      <c r="AZ47" s="37">
        <v>4.01</v>
      </c>
      <c r="BA47" s="37" t="s">
        <v>1</v>
      </c>
      <c r="BB47" s="37" t="s">
        <v>1</v>
      </c>
      <c r="BC47" s="37" t="s">
        <v>1</v>
      </c>
      <c r="BD47" s="37" t="s">
        <v>1</v>
      </c>
    </row>
    <row r="48" spans="1:56" ht="12.75" customHeight="1" x14ac:dyDescent="0.2">
      <c r="A48" s="9"/>
      <c r="B48" s="29" t="s">
        <v>78</v>
      </c>
      <c r="C48" s="9"/>
      <c r="D48" s="9"/>
      <c r="E48" s="12" t="s">
        <v>76</v>
      </c>
      <c r="G48" s="11">
        <v>0</v>
      </c>
      <c r="H48" s="11">
        <v>0</v>
      </c>
      <c r="I48" s="11">
        <v>0</v>
      </c>
      <c r="J48" s="11">
        <v>0</v>
      </c>
      <c r="K48" s="11">
        <v>0</v>
      </c>
      <c r="L48" s="11">
        <v>0</v>
      </c>
      <c r="M48" s="11">
        <v>0</v>
      </c>
      <c r="N48" s="11">
        <v>0</v>
      </c>
      <c r="O48" s="11">
        <v>0</v>
      </c>
      <c r="P48" s="11">
        <v>0</v>
      </c>
      <c r="Q48" s="11">
        <v>0</v>
      </c>
      <c r="R48" s="11">
        <v>0</v>
      </c>
      <c r="S48" s="11">
        <v>0</v>
      </c>
      <c r="T48" s="11">
        <v>0</v>
      </c>
      <c r="U48" s="11">
        <v>0</v>
      </c>
      <c r="V48" s="11">
        <v>0</v>
      </c>
      <c r="W48" s="11">
        <v>0</v>
      </c>
      <c r="X48" s="11">
        <v>0</v>
      </c>
      <c r="Y48" s="11">
        <v>0</v>
      </c>
      <c r="Z48" s="11">
        <v>0</v>
      </c>
      <c r="AA48" s="11">
        <v>0</v>
      </c>
      <c r="AB48" s="11">
        <v>0</v>
      </c>
      <c r="AC48" s="11">
        <v>0</v>
      </c>
      <c r="AD48" s="11">
        <v>0</v>
      </c>
      <c r="AE48" s="11">
        <v>0</v>
      </c>
      <c r="AF48" s="11">
        <v>0</v>
      </c>
      <c r="AG48" s="11">
        <v>0</v>
      </c>
      <c r="AH48" s="11">
        <v>0</v>
      </c>
      <c r="AI48" s="11">
        <v>0</v>
      </c>
      <c r="AJ48" s="11">
        <v>0</v>
      </c>
      <c r="AK48" s="11">
        <v>0</v>
      </c>
      <c r="AL48" s="11">
        <v>0</v>
      </c>
      <c r="AM48" s="11">
        <v>0</v>
      </c>
      <c r="AN48" s="11">
        <v>0</v>
      </c>
      <c r="AO48" s="11">
        <v>0</v>
      </c>
      <c r="AP48" s="11">
        <v>0</v>
      </c>
      <c r="AQ48" s="11">
        <v>0</v>
      </c>
      <c r="AR48" s="11">
        <v>0</v>
      </c>
      <c r="AS48" s="11">
        <v>0</v>
      </c>
      <c r="AT48" s="11">
        <v>0</v>
      </c>
      <c r="AU48" s="11">
        <v>0</v>
      </c>
      <c r="AV48" s="11">
        <v>0</v>
      </c>
      <c r="AW48" s="11">
        <v>0</v>
      </c>
      <c r="AX48" s="11">
        <v>0</v>
      </c>
      <c r="AY48" s="11">
        <v>0</v>
      </c>
      <c r="AZ48" s="11">
        <v>0</v>
      </c>
      <c r="BA48" s="11">
        <v>0</v>
      </c>
      <c r="BB48" s="11">
        <v>0</v>
      </c>
      <c r="BC48" s="11">
        <v>0</v>
      </c>
      <c r="BD48" s="11">
        <v>0</v>
      </c>
    </row>
    <row r="49" spans="1:56" ht="12.75" customHeight="1" x14ac:dyDescent="0.2">
      <c r="A49" s="9"/>
      <c r="B49" s="29" t="s">
        <v>77</v>
      </c>
      <c r="C49" s="9"/>
      <c r="D49" s="9"/>
      <c r="E49" s="12" t="s">
        <v>76</v>
      </c>
      <c r="G49" s="35">
        <v>0</v>
      </c>
      <c r="H49" s="33">
        <v>0</v>
      </c>
      <c r="I49" s="33">
        <v>0.77</v>
      </c>
      <c r="J49" s="33">
        <v>0</v>
      </c>
      <c r="K49" s="75">
        <v>1</v>
      </c>
      <c r="L49" s="33">
        <v>0</v>
      </c>
      <c r="M49" s="33">
        <v>0</v>
      </c>
      <c r="N49" s="33">
        <v>0</v>
      </c>
      <c r="O49" s="33">
        <v>0</v>
      </c>
      <c r="P49" s="33">
        <v>0</v>
      </c>
      <c r="Q49" s="33">
        <v>0</v>
      </c>
      <c r="R49" s="33">
        <v>0</v>
      </c>
      <c r="S49" s="33">
        <v>0</v>
      </c>
      <c r="T49" s="33">
        <v>0</v>
      </c>
      <c r="U49" s="33">
        <v>0</v>
      </c>
      <c r="V49" s="75">
        <v>0</v>
      </c>
      <c r="W49" s="33">
        <v>0</v>
      </c>
      <c r="X49" s="33">
        <v>0</v>
      </c>
      <c r="Y49" s="33">
        <v>0</v>
      </c>
      <c r="Z49" s="33">
        <v>0</v>
      </c>
      <c r="AA49" s="33">
        <v>0</v>
      </c>
      <c r="AB49" s="35">
        <v>0</v>
      </c>
      <c r="AC49" s="33">
        <v>0</v>
      </c>
      <c r="AD49" s="33">
        <v>0</v>
      </c>
      <c r="AE49" s="33">
        <v>0</v>
      </c>
      <c r="AF49" s="33">
        <v>0</v>
      </c>
      <c r="AG49" s="33">
        <v>0</v>
      </c>
      <c r="AH49" s="33">
        <v>0</v>
      </c>
      <c r="AI49" s="33">
        <v>0</v>
      </c>
      <c r="AJ49" s="33">
        <v>0</v>
      </c>
      <c r="AK49" s="33">
        <v>0</v>
      </c>
      <c r="AL49" s="33">
        <v>0</v>
      </c>
      <c r="AM49" s="33">
        <v>0</v>
      </c>
      <c r="AN49" s="33">
        <v>0</v>
      </c>
      <c r="AO49" s="33">
        <v>0</v>
      </c>
      <c r="AP49" s="33">
        <v>0</v>
      </c>
      <c r="AQ49" s="33">
        <v>0</v>
      </c>
      <c r="AR49" s="33">
        <v>0</v>
      </c>
      <c r="AS49" s="75">
        <v>0</v>
      </c>
      <c r="AT49" s="33">
        <v>0</v>
      </c>
      <c r="AU49" s="33">
        <v>0</v>
      </c>
      <c r="AV49" s="33">
        <v>0</v>
      </c>
      <c r="AW49" s="33">
        <v>0</v>
      </c>
      <c r="AX49" s="33">
        <v>0</v>
      </c>
      <c r="AY49" s="33">
        <v>0</v>
      </c>
      <c r="AZ49" s="75">
        <v>0.06</v>
      </c>
      <c r="BA49" s="33">
        <v>0</v>
      </c>
      <c r="BB49" s="33">
        <v>0</v>
      </c>
      <c r="BC49" s="33">
        <v>0</v>
      </c>
      <c r="BD49" s="33">
        <v>0</v>
      </c>
    </row>
    <row r="50" spans="1:56" ht="12.75" customHeight="1" x14ac:dyDescent="0.2">
      <c r="A50" s="9"/>
      <c r="B50" s="29" t="s">
        <v>611</v>
      </c>
      <c r="C50" s="9"/>
      <c r="D50" s="9"/>
      <c r="E50" s="12" t="s">
        <v>76</v>
      </c>
      <c r="G50" s="33">
        <v>1</v>
      </c>
      <c r="H50" s="33">
        <v>1</v>
      </c>
      <c r="I50" s="33">
        <v>0</v>
      </c>
      <c r="J50" s="35">
        <v>0.45</v>
      </c>
      <c r="K50" s="76">
        <v>0.69</v>
      </c>
      <c r="L50" s="33">
        <v>0.68</v>
      </c>
      <c r="M50" s="33">
        <v>0</v>
      </c>
      <c r="N50" s="33">
        <v>0.39</v>
      </c>
      <c r="O50" s="33">
        <v>1</v>
      </c>
      <c r="P50" s="33">
        <v>0</v>
      </c>
      <c r="Q50" s="33">
        <v>0.95</v>
      </c>
      <c r="R50" s="33">
        <v>1</v>
      </c>
      <c r="S50" s="33">
        <v>0.97</v>
      </c>
      <c r="T50" s="33">
        <v>0.94</v>
      </c>
      <c r="U50" s="35">
        <v>1</v>
      </c>
      <c r="V50" s="76">
        <v>0.81</v>
      </c>
      <c r="W50" s="33">
        <v>1</v>
      </c>
      <c r="X50" s="33">
        <v>0</v>
      </c>
      <c r="Y50" s="33">
        <v>0</v>
      </c>
      <c r="Z50" s="33">
        <v>1</v>
      </c>
      <c r="AA50" s="33">
        <v>0.82</v>
      </c>
      <c r="AB50" s="35">
        <v>1</v>
      </c>
      <c r="AC50" s="33">
        <v>1</v>
      </c>
      <c r="AD50" s="33">
        <v>0</v>
      </c>
      <c r="AE50" s="33">
        <v>0</v>
      </c>
      <c r="AF50" s="33">
        <v>0</v>
      </c>
      <c r="AG50" s="33">
        <v>0.52</v>
      </c>
      <c r="AH50" s="33">
        <v>0.96</v>
      </c>
      <c r="AI50" s="33">
        <v>0.96</v>
      </c>
      <c r="AJ50" s="33">
        <v>0</v>
      </c>
      <c r="AK50" s="33">
        <v>0.97</v>
      </c>
      <c r="AL50" s="33">
        <v>1</v>
      </c>
      <c r="AM50" s="33">
        <v>1</v>
      </c>
      <c r="AN50" s="33">
        <v>1</v>
      </c>
      <c r="AO50" s="33">
        <v>0</v>
      </c>
      <c r="AP50" s="33">
        <v>0.15</v>
      </c>
      <c r="AQ50" s="33">
        <v>0</v>
      </c>
      <c r="AR50" s="33">
        <v>0</v>
      </c>
      <c r="AS50" s="76">
        <v>0.19</v>
      </c>
      <c r="AT50" s="33">
        <v>0.96</v>
      </c>
      <c r="AU50" s="33">
        <v>1</v>
      </c>
      <c r="AV50" s="33">
        <v>1</v>
      </c>
      <c r="AW50" s="33">
        <v>1</v>
      </c>
      <c r="AX50" s="33">
        <v>0.99</v>
      </c>
      <c r="AY50" s="33">
        <v>0.72</v>
      </c>
      <c r="AZ50" s="76">
        <v>0.04</v>
      </c>
      <c r="BA50" s="33">
        <v>0.59</v>
      </c>
      <c r="BB50" s="33">
        <v>0.7</v>
      </c>
      <c r="BC50" s="33">
        <v>0.35</v>
      </c>
      <c r="BD50" s="33">
        <v>0</v>
      </c>
    </row>
    <row r="51" spans="1:56" ht="12.75" customHeight="1" x14ac:dyDescent="0.2">
      <c r="A51" s="9"/>
      <c r="B51" s="29" t="s">
        <v>606</v>
      </c>
      <c r="C51" s="9"/>
      <c r="D51" s="9"/>
      <c r="E51" s="12"/>
      <c r="G51" s="11">
        <v>0</v>
      </c>
      <c r="H51" s="11">
        <v>0</v>
      </c>
      <c r="I51" s="11">
        <v>0</v>
      </c>
      <c r="J51" s="11">
        <v>0</v>
      </c>
      <c r="K51" s="11">
        <v>0.13</v>
      </c>
      <c r="L51" s="11">
        <v>0</v>
      </c>
      <c r="M51" s="11">
        <v>0</v>
      </c>
      <c r="N51" s="11">
        <v>0</v>
      </c>
      <c r="O51" s="11">
        <v>0</v>
      </c>
      <c r="P51" s="11">
        <v>0</v>
      </c>
      <c r="Q51" s="11">
        <v>0</v>
      </c>
      <c r="R51" s="11">
        <v>0</v>
      </c>
      <c r="S51" s="11">
        <v>0</v>
      </c>
      <c r="T51" s="11">
        <v>0</v>
      </c>
      <c r="U51" s="11">
        <v>0</v>
      </c>
      <c r="V51" s="11">
        <v>0.14000000000000001</v>
      </c>
      <c r="W51" s="11">
        <v>0</v>
      </c>
      <c r="X51" s="11">
        <v>0</v>
      </c>
      <c r="Y51" s="11">
        <v>0</v>
      </c>
      <c r="Z51" s="11">
        <v>0</v>
      </c>
      <c r="AA51" s="11">
        <v>0</v>
      </c>
      <c r="AB51" s="11">
        <v>0</v>
      </c>
      <c r="AC51" s="11">
        <v>0</v>
      </c>
      <c r="AD51" s="11">
        <v>0</v>
      </c>
      <c r="AE51" s="11">
        <v>0</v>
      </c>
      <c r="AF51" s="11">
        <v>0</v>
      </c>
      <c r="AG51" s="11">
        <v>0</v>
      </c>
      <c r="AH51" s="11">
        <v>0</v>
      </c>
      <c r="AI51" s="11">
        <v>0</v>
      </c>
      <c r="AJ51" s="11">
        <v>0</v>
      </c>
      <c r="AK51" s="11">
        <v>0</v>
      </c>
      <c r="AL51" s="11">
        <v>0</v>
      </c>
      <c r="AM51" s="11">
        <v>0</v>
      </c>
      <c r="AN51" s="11">
        <v>0</v>
      </c>
      <c r="AO51" s="11">
        <v>0</v>
      </c>
      <c r="AP51" s="11">
        <v>0</v>
      </c>
      <c r="AQ51" s="11">
        <v>0</v>
      </c>
      <c r="AR51" s="11">
        <v>0</v>
      </c>
      <c r="AS51" s="11">
        <v>0.33</v>
      </c>
      <c r="AT51" s="11">
        <v>0</v>
      </c>
      <c r="AU51" s="11">
        <v>0</v>
      </c>
      <c r="AV51" s="11">
        <v>0</v>
      </c>
      <c r="AW51" s="11">
        <v>0</v>
      </c>
      <c r="AX51" s="11">
        <v>0</v>
      </c>
      <c r="AY51" s="11">
        <v>0</v>
      </c>
      <c r="AZ51" s="11">
        <v>0.09</v>
      </c>
      <c r="BA51" s="11">
        <v>0</v>
      </c>
      <c r="BB51" s="11">
        <v>0</v>
      </c>
      <c r="BC51" s="11">
        <v>0</v>
      </c>
      <c r="BD51" s="11">
        <v>0</v>
      </c>
    </row>
    <row r="52" spans="1:56" ht="12.75" customHeight="1" x14ac:dyDescent="0.2">
      <c r="A52" s="9"/>
      <c r="B52" s="9"/>
      <c r="C52" s="9"/>
      <c r="D52" s="9"/>
      <c r="E52" s="12"/>
      <c r="G52" s="9"/>
      <c r="H52" s="9"/>
      <c r="I52" s="9"/>
      <c r="J52" s="9"/>
      <c r="K52" s="77"/>
      <c r="L52" s="9"/>
      <c r="M52" s="9"/>
      <c r="N52" s="9"/>
      <c r="O52" s="9"/>
      <c r="P52" s="9"/>
      <c r="Q52" s="32"/>
      <c r="R52" s="32"/>
      <c r="S52" s="32"/>
      <c r="T52" s="32"/>
      <c r="U52" s="32"/>
      <c r="V52" s="74"/>
      <c r="W52" s="32"/>
      <c r="X52" s="32"/>
      <c r="Y52" s="32"/>
      <c r="Z52" s="32"/>
      <c r="AA52" s="32"/>
      <c r="AB52" s="32"/>
      <c r="AC52" s="32"/>
      <c r="AD52" s="32"/>
      <c r="AE52" s="32"/>
      <c r="AF52" s="32"/>
      <c r="AG52" s="32"/>
      <c r="AH52" s="32"/>
      <c r="AI52" s="32"/>
      <c r="AJ52" s="32"/>
      <c r="AK52" s="32"/>
      <c r="AL52" s="32"/>
      <c r="AM52" s="32"/>
      <c r="AN52" s="32"/>
      <c r="AO52" s="32"/>
      <c r="AP52" s="32"/>
      <c r="AQ52" s="32"/>
      <c r="AR52" s="32"/>
      <c r="AS52" s="74"/>
      <c r="AT52" s="32"/>
      <c r="AU52" s="32"/>
      <c r="AV52" s="32"/>
      <c r="AW52" s="32"/>
      <c r="AX52" s="32"/>
      <c r="AY52" s="32"/>
      <c r="AZ52" s="74"/>
      <c r="BA52" s="32"/>
      <c r="BB52" s="32"/>
      <c r="BC52" s="32"/>
      <c r="BD52" s="32"/>
    </row>
    <row r="53" spans="1:56" ht="12.75" customHeight="1" x14ac:dyDescent="0.2">
      <c r="A53" s="31" t="s">
        <v>75</v>
      </c>
      <c r="B53" s="9"/>
      <c r="C53" s="9"/>
      <c r="D53" s="9"/>
      <c r="E53" s="12"/>
      <c r="G53" s="9"/>
      <c r="H53" s="9"/>
      <c r="I53" s="9"/>
      <c r="J53" s="9"/>
      <c r="K53" s="77"/>
      <c r="L53" s="9"/>
      <c r="M53" s="9"/>
      <c r="N53" s="9"/>
      <c r="O53" s="9"/>
      <c r="P53" s="9"/>
      <c r="Q53" s="32"/>
      <c r="R53" s="32"/>
      <c r="S53" s="32"/>
      <c r="T53" s="32"/>
      <c r="U53" s="32"/>
      <c r="V53" s="74"/>
      <c r="W53" s="32"/>
      <c r="X53" s="32"/>
      <c r="Y53" s="32"/>
      <c r="Z53" s="32"/>
      <c r="AA53" s="32"/>
      <c r="AB53" s="32"/>
      <c r="AC53" s="32"/>
      <c r="AD53" s="32"/>
      <c r="AE53" s="32"/>
      <c r="AF53" s="32"/>
      <c r="AG53" s="32"/>
      <c r="AH53" s="32"/>
      <c r="AI53" s="32"/>
      <c r="AJ53" s="32"/>
      <c r="AK53" s="32"/>
      <c r="AL53" s="32"/>
      <c r="AM53" s="32"/>
      <c r="AN53" s="32"/>
      <c r="AO53" s="32"/>
      <c r="AP53" s="32"/>
      <c r="AQ53" s="32"/>
      <c r="AR53" s="32"/>
      <c r="AS53" s="74"/>
      <c r="AT53" s="32"/>
      <c r="AU53" s="32"/>
      <c r="AV53" s="32"/>
      <c r="AW53" s="32"/>
      <c r="AX53" s="32"/>
      <c r="AY53" s="32"/>
      <c r="AZ53" s="74"/>
      <c r="BA53" s="32"/>
      <c r="BB53" s="32"/>
      <c r="BC53" s="32"/>
      <c r="BD53" s="32"/>
    </row>
    <row r="54" spans="1:56" ht="12.75" customHeight="1" x14ac:dyDescent="0.2">
      <c r="A54" s="9"/>
      <c r="B54" s="31" t="s">
        <v>74</v>
      </c>
      <c r="C54" s="9"/>
      <c r="D54" s="9"/>
      <c r="E54" s="12" t="s">
        <v>1</v>
      </c>
      <c r="G54" s="30">
        <f t="shared" ref="G54:BD54" si="1">IF(G30&lt;18,1,0)</f>
        <v>0</v>
      </c>
      <c r="H54" s="30">
        <f t="shared" si="1"/>
        <v>0</v>
      </c>
      <c r="I54" s="30">
        <f t="shared" si="1"/>
        <v>0</v>
      </c>
      <c r="J54" s="30">
        <f t="shared" si="1"/>
        <v>1</v>
      </c>
      <c r="K54" s="30">
        <f t="shared" si="1"/>
        <v>1</v>
      </c>
      <c r="L54" s="30">
        <f t="shared" si="1"/>
        <v>0</v>
      </c>
      <c r="M54" s="30">
        <f t="shared" si="1"/>
        <v>0</v>
      </c>
      <c r="N54" s="30">
        <f t="shared" si="1"/>
        <v>0</v>
      </c>
      <c r="O54" s="30">
        <f t="shared" si="1"/>
        <v>1</v>
      </c>
      <c r="P54" s="30">
        <f t="shared" si="1"/>
        <v>0</v>
      </c>
      <c r="Q54" s="30">
        <f t="shared" si="1"/>
        <v>0</v>
      </c>
      <c r="R54" s="30">
        <f t="shared" si="1"/>
        <v>0</v>
      </c>
      <c r="S54" s="30">
        <f t="shared" si="1"/>
        <v>0</v>
      </c>
      <c r="T54" s="30">
        <f t="shared" si="1"/>
        <v>0</v>
      </c>
      <c r="U54" s="30">
        <f t="shared" si="1"/>
        <v>0</v>
      </c>
      <c r="V54" s="30">
        <f t="shared" si="1"/>
        <v>0</v>
      </c>
      <c r="W54" s="30">
        <f t="shared" si="1"/>
        <v>0</v>
      </c>
      <c r="X54" s="30">
        <f t="shared" si="1"/>
        <v>0</v>
      </c>
      <c r="Y54" s="30">
        <f t="shared" si="1"/>
        <v>0</v>
      </c>
      <c r="Z54" s="30">
        <f t="shared" si="1"/>
        <v>1</v>
      </c>
      <c r="AA54" s="30">
        <f t="shared" si="1"/>
        <v>0</v>
      </c>
      <c r="AB54" s="30">
        <f t="shared" si="1"/>
        <v>0</v>
      </c>
      <c r="AC54" s="30">
        <f t="shared" si="1"/>
        <v>0</v>
      </c>
      <c r="AD54" s="30">
        <f t="shared" si="1"/>
        <v>0</v>
      </c>
      <c r="AE54" s="30">
        <f t="shared" si="1"/>
        <v>0</v>
      </c>
      <c r="AF54" s="30">
        <f t="shared" si="1"/>
        <v>0</v>
      </c>
      <c r="AG54" s="30">
        <f t="shared" si="1"/>
        <v>0</v>
      </c>
      <c r="AH54" s="30">
        <f t="shared" si="1"/>
        <v>0</v>
      </c>
      <c r="AI54" s="30">
        <f t="shared" si="1"/>
        <v>0</v>
      </c>
      <c r="AJ54" s="30">
        <f t="shared" si="1"/>
        <v>0</v>
      </c>
      <c r="AK54" s="30">
        <f t="shared" si="1"/>
        <v>0</v>
      </c>
      <c r="AL54" s="30">
        <f t="shared" si="1"/>
        <v>1</v>
      </c>
      <c r="AM54" s="30">
        <f t="shared" si="1"/>
        <v>0</v>
      </c>
      <c r="AN54" s="30">
        <f t="shared" si="1"/>
        <v>1</v>
      </c>
      <c r="AO54" s="30">
        <f t="shared" si="1"/>
        <v>0</v>
      </c>
      <c r="AP54" s="30">
        <f t="shared" si="1"/>
        <v>0</v>
      </c>
      <c r="AQ54" s="30">
        <f t="shared" si="1"/>
        <v>1</v>
      </c>
      <c r="AR54" s="30">
        <f t="shared" si="1"/>
        <v>0</v>
      </c>
      <c r="AS54" s="30">
        <f t="shared" si="1"/>
        <v>0</v>
      </c>
      <c r="AT54" s="30">
        <f t="shared" si="1"/>
        <v>0</v>
      </c>
      <c r="AU54" s="30">
        <f t="shared" si="1"/>
        <v>0</v>
      </c>
      <c r="AV54" s="30">
        <f t="shared" si="1"/>
        <v>0</v>
      </c>
      <c r="AW54" s="30">
        <f t="shared" si="1"/>
        <v>0</v>
      </c>
      <c r="AX54" s="30">
        <f t="shared" si="1"/>
        <v>0</v>
      </c>
      <c r="AY54" s="30">
        <f t="shared" si="1"/>
        <v>0</v>
      </c>
      <c r="AZ54" s="30">
        <f t="shared" si="1"/>
        <v>0</v>
      </c>
      <c r="BA54" s="30">
        <f t="shared" si="1"/>
        <v>1</v>
      </c>
      <c r="BB54" s="30">
        <f t="shared" si="1"/>
        <v>0</v>
      </c>
      <c r="BC54" s="30">
        <f t="shared" si="1"/>
        <v>1</v>
      </c>
      <c r="BD54" s="30">
        <f t="shared" si="1"/>
        <v>0</v>
      </c>
    </row>
    <row r="55" spans="1:56" ht="12.75" customHeight="1" x14ac:dyDescent="0.2">
      <c r="A55" s="9"/>
      <c r="B55" s="31" t="s">
        <v>73</v>
      </c>
      <c r="C55" s="9"/>
      <c r="D55" s="9"/>
      <c r="E55" s="12" t="s">
        <v>1</v>
      </c>
      <c r="G55" s="30">
        <f t="shared" ref="G55:BD55" si="2">IF(G42&lt;=500,0,1)</f>
        <v>0</v>
      </c>
      <c r="H55" s="30">
        <f t="shared" si="2"/>
        <v>0</v>
      </c>
      <c r="I55" s="30">
        <f t="shared" si="2"/>
        <v>0</v>
      </c>
      <c r="J55" s="30">
        <f t="shared" si="2"/>
        <v>0</v>
      </c>
      <c r="K55" s="30">
        <f t="shared" si="2"/>
        <v>1</v>
      </c>
      <c r="L55" s="30">
        <f t="shared" si="2"/>
        <v>1</v>
      </c>
      <c r="M55" s="30">
        <f t="shared" si="2"/>
        <v>0</v>
      </c>
      <c r="N55" s="30">
        <f t="shared" si="2"/>
        <v>1</v>
      </c>
      <c r="O55" s="30">
        <f t="shared" si="2"/>
        <v>1</v>
      </c>
      <c r="P55" s="30">
        <f t="shared" si="2"/>
        <v>0</v>
      </c>
      <c r="Q55" s="30">
        <f t="shared" si="2"/>
        <v>1</v>
      </c>
      <c r="R55" s="30">
        <f t="shared" si="2"/>
        <v>1</v>
      </c>
      <c r="S55" s="30">
        <f t="shared" si="2"/>
        <v>1</v>
      </c>
      <c r="T55" s="30">
        <f t="shared" si="2"/>
        <v>0</v>
      </c>
      <c r="U55" s="30">
        <f t="shared" si="2"/>
        <v>1</v>
      </c>
      <c r="V55" s="30">
        <f t="shared" si="2"/>
        <v>0</v>
      </c>
      <c r="W55" s="30">
        <f t="shared" si="2"/>
        <v>1</v>
      </c>
      <c r="X55" s="30">
        <f t="shared" si="2"/>
        <v>1</v>
      </c>
      <c r="Y55" s="30">
        <f t="shared" si="2"/>
        <v>0</v>
      </c>
      <c r="Z55" s="30">
        <f t="shared" si="2"/>
        <v>0</v>
      </c>
      <c r="AA55" s="30">
        <f t="shared" si="2"/>
        <v>1</v>
      </c>
      <c r="AB55" s="30">
        <f t="shared" si="2"/>
        <v>1</v>
      </c>
      <c r="AC55" s="30">
        <f t="shared" si="2"/>
        <v>0</v>
      </c>
      <c r="AD55" s="30">
        <f t="shared" si="2"/>
        <v>1</v>
      </c>
      <c r="AE55" s="30">
        <f t="shared" si="2"/>
        <v>0</v>
      </c>
      <c r="AF55" s="30">
        <f t="shared" si="2"/>
        <v>0</v>
      </c>
      <c r="AG55" s="30">
        <f t="shared" si="2"/>
        <v>1</v>
      </c>
      <c r="AH55" s="30">
        <f t="shared" si="2"/>
        <v>1</v>
      </c>
      <c r="AI55" s="30">
        <f t="shared" si="2"/>
        <v>1</v>
      </c>
      <c r="AJ55" s="30">
        <f t="shared" si="2"/>
        <v>1</v>
      </c>
      <c r="AK55" s="30">
        <f t="shared" si="2"/>
        <v>1</v>
      </c>
      <c r="AL55" s="30">
        <f t="shared" si="2"/>
        <v>0</v>
      </c>
      <c r="AM55" s="30">
        <f t="shared" si="2"/>
        <v>1</v>
      </c>
      <c r="AN55" s="30">
        <f t="shared" si="2"/>
        <v>1</v>
      </c>
      <c r="AO55" s="30">
        <f t="shared" si="2"/>
        <v>1</v>
      </c>
      <c r="AP55" s="30">
        <f t="shared" si="2"/>
        <v>1</v>
      </c>
      <c r="AQ55" s="30">
        <f t="shared" si="2"/>
        <v>0</v>
      </c>
      <c r="AR55" s="30">
        <f t="shared" si="2"/>
        <v>1</v>
      </c>
      <c r="AS55" s="30">
        <f t="shared" si="2"/>
        <v>0</v>
      </c>
      <c r="AT55" s="30">
        <f t="shared" si="2"/>
        <v>1</v>
      </c>
      <c r="AU55" s="30">
        <f t="shared" si="2"/>
        <v>1</v>
      </c>
      <c r="AV55" s="30">
        <f t="shared" si="2"/>
        <v>1</v>
      </c>
      <c r="AW55" s="30">
        <f t="shared" si="2"/>
        <v>0</v>
      </c>
      <c r="AX55" s="30">
        <f t="shared" si="2"/>
        <v>1</v>
      </c>
      <c r="AY55" s="30">
        <f t="shared" si="2"/>
        <v>1</v>
      </c>
      <c r="AZ55" s="30">
        <f t="shared" si="2"/>
        <v>0</v>
      </c>
      <c r="BA55" s="30">
        <f t="shared" si="2"/>
        <v>0</v>
      </c>
      <c r="BB55" s="30">
        <f t="shared" si="2"/>
        <v>1</v>
      </c>
      <c r="BC55" s="30">
        <f t="shared" si="2"/>
        <v>0</v>
      </c>
      <c r="BD55" s="30">
        <f t="shared" si="2"/>
        <v>1</v>
      </c>
    </row>
    <row r="56" spans="1:56" ht="12.75" customHeight="1" x14ac:dyDescent="0.2">
      <c r="A56" s="9"/>
      <c r="B56" s="29" t="s">
        <v>72</v>
      </c>
      <c r="C56" s="9"/>
      <c r="D56" s="9"/>
      <c r="E56" s="12" t="s">
        <v>70</v>
      </c>
      <c r="G56" s="11">
        <v>10.7</v>
      </c>
      <c r="H56" s="11">
        <v>10.7</v>
      </c>
      <c r="I56" s="11">
        <v>10.7</v>
      </c>
      <c r="J56" s="11">
        <v>10.7</v>
      </c>
      <c r="K56" s="11">
        <v>10.7</v>
      </c>
      <c r="L56" s="11">
        <v>10.7</v>
      </c>
      <c r="M56" s="11">
        <v>10.7</v>
      </c>
      <c r="N56" s="11">
        <v>10.7</v>
      </c>
      <c r="O56" s="11">
        <v>10.7</v>
      </c>
      <c r="P56" s="11">
        <v>10.7</v>
      </c>
      <c r="Q56" s="11">
        <v>10.7</v>
      </c>
      <c r="R56" s="11">
        <v>10.7</v>
      </c>
      <c r="S56" s="11">
        <v>10.7</v>
      </c>
      <c r="T56" s="11">
        <v>10.7</v>
      </c>
      <c r="U56" s="11">
        <v>10.7</v>
      </c>
      <c r="V56" s="11">
        <v>10.7</v>
      </c>
      <c r="W56" s="11">
        <v>10.7</v>
      </c>
      <c r="X56" s="11">
        <v>10.7</v>
      </c>
      <c r="Y56" s="11">
        <v>10.7</v>
      </c>
      <c r="Z56" s="11">
        <v>10.7</v>
      </c>
      <c r="AA56" s="11">
        <v>10.7</v>
      </c>
      <c r="AB56" s="11">
        <v>10.7</v>
      </c>
      <c r="AC56" s="11">
        <v>10.7</v>
      </c>
      <c r="AD56" s="11">
        <v>10.7</v>
      </c>
      <c r="AE56" s="11">
        <v>10.7</v>
      </c>
      <c r="AF56" s="11">
        <v>10.7</v>
      </c>
      <c r="AG56" s="11">
        <v>10.7</v>
      </c>
      <c r="AH56" s="11">
        <v>10.7</v>
      </c>
      <c r="AI56" s="11">
        <v>10.7</v>
      </c>
      <c r="AJ56" s="11">
        <v>10.7</v>
      </c>
      <c r="AK56" s="11">
        <v>10.7</v>
      </c>
      <c r="AL56" s="11">
        <v>10.7</v>
      </c>
      <c r="AM56" s="11">
        <v>10.7</v>
      </c>
      <c r="AN56" s="11">
        <v>10.7</v>
      </c>
      <c r="AO56" s="11">
        <v>10.7</v>
      </c>
      <c r="AP56" s="11">
        <v>10.7</v>
      </c>
      <c r="AQ56" s="11">
        <v>10.7</v>
      </c>
      <c r="AR56" s="11">
        <v>10.7</v>
      </c>
      <c r="AS56" s="11">
        <v>10.7</v>
      </c>
      <c r="AT56" s="11">
        <v>10.7</v>
      </c>
      <c r="AU56" s="11">
        <v>10.7</v>
      </c>
      <c r="AV56" s="11">
        <v>10.7</v>
      </c>
      <c r="AW56" s="11">
        <v>10.7</v>
      </c>
      <c r="AX56" s="11">
        <v>10.7</v>
      </c>
      <c r="AY56" s="11">
        <v>10.7</v>
      </c>
      <c r="AZ56" s="11">
        <v>10.7</v>
      </c>
      <c r="BA56" s="11">
        <v>10.7</v>
      </c>
      <c r="BB56" s="11">
        <v>10.7</v>
      </c>
      <c r="BC56" s="11">
        <v>10.7</v>
      </c>
      <c r="BD56" s="11">
        <v>10.7</v>
      </c>
    </row>
    <row r="57" spans="1:56" ht="12.75" customHeight="1" x14ac:dyDescent="0.2">
      <c r="A57" s="9"/>
      <c r="B57" s="29" t="s">
        <v>71</v>
      </c>
      <c r="C57" s="9"/>
      <c r="D57" s="9"/>
      <c r="E57" s="12" t="s">
        <v>70</v>
      </c>
      <c r="F57" s="28"/>
      <c r="G57" s="11">
        <v>0</v>
      </c>
      <c r="H57" s="11">
        <v>0</v>
      </c>
      <c r="I57" s="11">
        <v>0</v>
      </c>
      <c r="J57" s="11">
        <v>0</v>
      </c>
      <c r="K57" s="11">
        <v>0</v>
      </c>
      <c r="L57" s="11">
        <v>0</v>
      </c>
      <c r="M57" s="11">
        <v>0</v>
      </c>
      <c r="N57" s="11">
        <v>0</v>
      </c>
      <c r="O57" s="11">
        <v>0</v>
      </c>
      <c r="P57" s="11">
        <v>0</v>
      </c>
      <c r="Q57" s="11">
        <v>0</v>
      </c>
      <c r="R57" s="11">
        <v>0</v>
      </c>
      <c r="S57" s="11">
        <v>0</v>
      </c>
      <c r="T57" s="11">
        <v>0</v>
      </c>
      <c r="U57" s="11">
        <v>0</v>
      </c>
      <c r="V57" s="11">
        <v>0</v>
      </c>
      <c r="W57" s="11">
        <v>0</v>
      </c>
      <c r="X57" s="11">
        <v>0</v>
      </c>
      <c r="Y57" s="11">
        <v>0</v>
      </c>
      <c r="Z57" s="11">
        <v>0</v>
      </c>
      <c r="AA57" s="11">
        <v>0</v>
      </c>
      <c r="AB57" s="11">
        <v>0</v>
      </c>
      <c r="AC57" s="11">
        <v>0</v>
      </c>
      <c r="AD57" s="11">
        <v>0</v>
      </c>
      <c r="AE57" s="11">
        <v>0</v>
      </c>
      <c r="AF57" s="11">
        <v>0</v>
      </c>
      <c r="AG57" s="11">
        <v>0</v>
      </c>
      <c r="AH57" s="11">
        <v>0</v>
      </c>
      <c r="AI57" s="11">
        <v>0</v>
      </c>
      <c r="AJ57" s="11">
        <v>0</v>
      </c>
      <c r="AK57" s="11">
        <v>0</v>
      </c>
      <c r="AL57" s="11">
        <v>0</v>
      </c>
      <c r="AM57" s="11">
        <v>0</v>
      </c>
      <c r="AN57" s="11">
        <v>0</v>
      </c>
      <c r="AO57" s="11">
        <v>0</v>
      </c>
      <c r="AP57" s="11">
        <v>0</v>
      </c>
      <c r="AQ57" s="11">
        <v>0</v>
      </c>
      <c r="AR57" s="11">
        <v>0</v>
      </c>
      <c r="AS57" s="11">
        <v>0</v>
      </c>
      <c r="AT57" s="11">
        <v>0</v>
      </c>
      <c r="AU57" s="11">
        <v>0</v>
      </c>
      <c r="AV57" s="11">
        <v>0</v>
      </c>
      <c r="AW57" s="11">
        <v>0</v>
      </c>
      <c r="AX57" s="11">
        <v>0</v>
      </c>
      <c r="AY57" s="11">
        <v>0</v>
      </c>
      <c r="AZ57" s="11">
        <v>0</v>
      </c>
      <c r="BA57" s="11">
        <v>0</v>
      </c>
      <c r="BB57" s="11">
        <v>0</v>
      </c>
      <c r="BC57" s="11">
        <v>0</v>
      </c>
      <c r="BD57" s="11">
        <v>0</v>
      </c>
    </row>
    <row r="58" spans="1:56" ht="12.75" customHeight="1" x14ac:dyDescent="0.2">
      <c r="A58" s="9"/>
      <c r="B58" s="10"/>
      <c r="C58" s="9"/>
      <c r="D58" s="9"/>
      <c r="E58" s="12"/>
      <c r="F58" s="8"/>
      <c r="G58" s="27"/>
      <c r="H58" s="27"/>
      <c r="I58" s="27"/>
      <c r="J58" s="27"/>
      <c r="K58" s="27"/>
      <c r="L58" s="27"/>
      <c r="M58" s="27"/>
      <c r="N58" s="27"/>
      <c r="O58" s="27"/>
      <c r="P58" s="27"/>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row>
    <row r="59" spans="1:56" ht="12.75" customHeight="1" x14ac:dyDescent="0.2">
      <c r="A59" s="9" t="s">
        <v>69</v>
      </c>
      <c r="B59" s="10"/>
      <c r="C59" s="9"/>
      <c r="D59" s="9"/>
      <c r="E59" s="12"/>
      <c r="F59" s="8"/>
      <c r="G59" s="25"/>
      <c r="H59" s="25"/>
      <c r="I59" s="25"/>
      <c r="J59" s="25"/>
      <c r="K59" s="25"/>
      <c r="L59" s="25"/>
      <c r="M59" s="25"/>
      <c r="N59" s="25"/>
      <c r="O59" s="25"/>
      <c r="P59" s="25"/>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row>
    <row r="60" spans="1:56" ht="12.75" customHeight="1" x14ac:dyDescent="0.2">
      <c r="A60" s="9"/>
      <c r="B60" s="21" t="s">
        <v>68</v>
      </c>
      <c r="C60" s="9"/>
      <c r="D60" s="9"/>
      <c r="E60" s="12"/>
      <c r="F60" s="8"/>
      <c r="G60" s="23"/>
      <c r="H60" s="23"/>
      <c r="I60" s="23"/>
      <c r="J60" s="23"/>
      <c r="K60" s="23"/>
      <c r="L60" s="23"/>
      <c r="M60" s="23"/>
      <c r="N60" s="23"/>
      <c r="O60" s="23"/>
      <c r="P60" s="23"/>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row>
    <row r="61" spans="1:56" ht="12.75" customHeight="1" x14ac:dyDescent="0.2">
      <c r="A61" s="9"/>
      <c r="B61" s="21"/>
      <c r="C61" s="21" t="s">
        <v>67</v>
      </c>
      <c r="D61" s="9"/>
      <c r="E61" s="12" t="s">
        <v>1</v>
      </c>
      <c r="F61" s="8"/>
      <c r="G61" s="18">
        <v>1</v>
      </c>
      <c r="H61" s="18">
        <v>1</v>
      </c>
      <c r="I61" s="18">
        <v>1</v>
      </c>
      <c r="J61" s="18">
        <v>1</v>
      </c>
      <c r="K61" s="18">
        <v>1</v>
      </c>
      <c r="L61" s="18">
        <v>1</v>
      </c>
      <c r="M61" s="18">
        <v>1</v>
      </c>
      <c r="N61" s="18">
        <v>1</v>
      </c>
      <c r="O61" s="18">
        <v>1</v>
      </c>
      <c r="P61" s="18">
        <v>1</v>
      </c>
      <c r="Q61" s="18">
        <v>1</v>
      </c>
      <c r="R61" s="18">
        <v>1</v>
      </c>
      <c r="S61" s="18">
        <v>1</v>
      </c>
      <c r="T61" s="18">
        <v>1</v>
      </c>
      <c r="U61" s="18">
        <v>1</v>
      </c>
      <c r="V61" s="18">
        <v>1</v>
      </c>
      <c r="W61" s="18">
        <v>1</v>
      </c>
      <c r="X61" s="18">
        <v>1</v>
      </c>
      <c r="Y61" s="18">
        <v>1</v>
      </c>
      <c r="Z61" s="18">
        <v>1</v>
      </c>
      <c r="AA61" s="18">
        <v>1</v>
      </c>
      <c r="AB61" s="18">
        <v>1</v>
      </c>
      <c r="AC61" s="18">
        <v>1</v>
      </c>
      <c r="AD61" s="18">
        <v>1</v>
      </c>
      <c r="AE61" s="18">
        <v>1</v>
      </c>
      <c r="AF61" s="18">
        <v>1</v>
      </c>
      <c r="AG61" s="18">
        <v>1</v>
      </c>
      <c r="AH61" s="18">
        <v>1</v>
      </c>
      <c r="AI61" s="18">
        <v>1</v>
      </c>
      <c r="AJ61" s="18">
        <v>1</v>
      </c>
      <c r="AK61" s="18">
        <v>1</v>
      </c>
      <c r="AL61" s="18">
        <v>1</v>
      </c>
      <c r="AM61" s="18">
        <v>1</v>
      </c>
      <c r="AN61" s="18">
        <v>1</v>
      </c>
      <c r="AO61" s="18">
        <v>1</v>
      </c>
      <c r="AP61" s="18">
        <v>1</v>
      </c>
      <c r="AQ61" s="18">
        <v>1</v>
      </c>
      <c r="AR61" s="18">
        <v>1</v>
      </c>
      <c r="AS61" s="18">
        <v>1</v>
      </c>
      <c r="AT61" s="18">
        <v>1</v>
      </c>
      <c r="AU61" s="18">
        <v>1</v>
      </c>
      <c r="AV61" s="18">
        <v>1</v>
      </c>
      <c r="AW61" s="18">
        <v>1</v>
      </c>
      <c r="AX61" s="18">
        <v>1</v>
      </c>
      <c r="AY61" s="18">
        <v>1</v>
      </c>
      <c r="AZ61" s="18">
        <v>1</v>
      </c>
      <c r="BA61" s="18">
        <v>1</v>
      </c>
      <c r="BB61" s="18">
        <v>1</v>
      </c>
      <c r="BC61" s="18">
        <v>1</v>
      </c>
      <c r="BD61" s="18">
        <v>1</v>
      </c>
    </row>
    <row r="62" spans="1:56" ht="12.75" customHeight="1" x14ac:dyDescent="0.2">
      <c r="A62" s="9"/>
      <c r="B62" s="21"/>
      <c r="C62" s="21" t="s">
        <v>66</v>
      </c>
      <c r="D62" s="9"/>
      <c r="E62" s="12" t="s">
        <v>1</v>
      </c>
      <c r="F62" s="8"/>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c r="AM62" s="18">
        <v>0</v>
      </c>
      <c r="AN62" s="18">
        <v>0</v>
      </c>
      <c r="AO62" s="18">
        <v>0</v>
      </c>
      <c r="AP62" s="18">
        <v>0</v>
      </c>
      <c r="AQ62" s="18">
        <v>0</v>
      </c>
      <c r="AR62" s="18">
        <v>0</v>
      </c>
      <c r="AS62" s="18">
        <v>0</v>
      </c>
      <c r="AT62" s="18">
        <v>0</v>
      </c>
      <c r="AU62" s="18">
        <v>0</v>
      </c>
      <c r="AV62" s="18">
        <v>0</v>
      </c>
      <c r="AW62" s="18">
        <v>0</v>
      </c>
      <c r="AX62" s="18">
        <v>0</v>
      </c>
      <c r="AY62" s="18">
        <v>0</v>
      </c>
      <c r="AZ62" s="18">
        <v>0</v>
      </c>
      <c r="BA62" s="18">
        <v>0</v>
      </c>
      <c r="BB62" s="18">
        <v>0</v>
      </c>
      <c r="BC62" s="18">
        <v>0</v>
      </c>
      <c r="BD62" s="18">
        <v>0</v>
      </c>
    </row>
    <row r="63" spans="1:56" ht="12.75" customHeight="1" x14ac:dyDescent="0.2">
      <c r="A63" s="9"/>
      <c r="B63" s="21"/>
      <c r="C63" s="21" t="s">
        <v>65</v>
      </c>
      <c r="D63" s="9"/>
      <c r="E63" s="12" t="s">
        <v>1</v>
      </c>
      <c r="F63" s="8"/>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row>
    <row r="64" spans="1:56" ht="12.75" customHeight="1" x14ac:dyDescent="0.2">
      <c r="A64" s="9"/>
      <c r="B64" s="21" t="s">
        <v>64</v>
      </c>
      <c r="C64" s="21"/>
      <c r="D64" s="9"/>
      <c r="E64" s="12"/>
      <c r="F64" s="8"/>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row>
    <row r="65" spans="1:56" ht="12.75" customHeight="1" x14ac:dyDescent="0.2">
      <c r="A65" s="9"/>
      <c r="B65" s="21"/>
      <c r="C65" s="21" t="s">
        <v>63</v>
      </c>
      <c r="D65" s="9"/>
      <c r="E65" s="12" t="s">
        <v>1</v>
      </c>
      <c r="F65" s="8"/>
      <c r="G65" s="18">
        <v>0</v>
      </c>
      <c r="H65" s="18">
        <v>0</v>
      </c>
      <c r="I65" s="18">
        <v>0</v>
      </c>
      <c r="J65" s="18">
        <v>0</v>
      </c>
      <c r="K65" s="18">
        <v>0</v>
      </c>
      <c r="L65" s="18">
        <v>0</v>
      </c>
      <c r="M65" s="18">
        <v>0</v>
      </c>
      <c r="N65" s="18">
        <v>0</v>
      </c>
      <c r="O65" s="18">
        <v>0</v>
      </c>
      <c r="P65" s="18">
        <v>0</v>
      </c>
      <c r="Q65" s="18">
        <v>0</v>
      </c>
      <c r="R65" s="18">
        <v>0</v>
      </c>
      <c r="S65" s="18">
        <v>0</v>
      </c>
      <c r="T65" s="18">
        <v>1</v>
      </c>
      <c r="U65" s="18">
        <v>0</v>
      </c>
      <c r="V65" s="18">
        <v>0</v>
      </c>
      <c r="W65" s="18">
        <v>0</v>
      </c>
      <c r="X65" s="18">
        <v>0</v>
      </c>
      <c r="Y65" s="18">
        <v>0</v>
      </c>
      <c r="Z65" s="18">
        <v>0</v>
      </c>
      <c r="AA65" s="18">
        <v>0</v>
      </c>
      <c r="AB65" s="18">
        <v>0</v>
      </c>
      <c r="AC65" s="18">
        <v>0</v>
      </c>
      <c r="AD65" s="18">
        <v>0</v>
      </c>
      <c r="AE65" s="18">
        <v>0</v>
      </c>
      <c r="AF65" s="18">
        <v>0</v>
      </c>
      <c r="AG65" s="18">
        <v>0</v>
      </c>
      <c r="AH65" s="18">
        <v>0</v>
      </c>
      <c r="AI65" s="18">
        <v>0</v>
      </c>
      <c r="AJ65" s="18">
        <v>0</v>
      </c>
      <c r="AK65" s="18">
        <v>0</v>
      </c>
      <c r="AL65" s="18">
        <v>0</v>
      </c>
      <c r="AM65" s="18">
        <v>0</v>
      </c>
      <c r="AN65" s="18">
        <v>0</v>
      </c>
      <c r="AO65" s="18">
        <v>0</v>
      </c>
      <c r="AP65" s="18">
        <v>0</v>
      </c>
      <c r="AQ65" s="18">
        <v>0</v>
      </c>
      <c r="AR65" s="18">
        <v>0</v>
      </c>
      <c r="AS65" s="18">
        <v>0</v>
      </c>
      <c r="AT65" s="18">
        <v>0</v>
      </c>
      <c r="AU65" s="18">
        <v>0</v>
      </c>
      <c r="AV65" s="18">
        <v>0</v>
      </c>
      <c r="AW65" s="18">
        <v>0</v>
      </c>
      <c r="AX65" s="18">
        <v>0</v>
      </c>
      <c r="AY65" s="18">
        <v>0</v>
      </c>
      <c r="AZ65" s="18">
        <v>0</v>
      </c>
      <c r="BA65" s="18">
        <v>0</v>
      </c>
      <c r="BB65" s="18">
        <v>0</v>
      </c>
      <c r="BC65" s="18">
        <v>0</v>
      </c>
      <c r="BD65" s="18">
        <v>0</v>
      </c>
    </row>
    <row r="66" spans="1:56" ht="12.75" customHeight="1" x14ac:dyDescent="0.2">
      <c r="A66" s="9"/>
      <c r="B66" s="21"/>
      <c r="C66" s="21" t="s">
        <v>62</v>
      </c>
      <c r="D66" s="9"/>
      <c r="E66" s="12" t="s">
        <v>1</v>
      </c>
      <c r="F66" s="8"/>
      <c r="G66" s="18">
        <v>1</v>
      </c>
      <c r="H66" s="18">
        <v>1</v>
      </c>
      <c r="I66" s="18">
        <v>1</v>
      </c>
      <c r="J66" s="18">
        <v>1</v>
      </c>
      <c r="K66" s="18">
        <v>1</v>
      </c>
      <c r="L66" s="18">
        <v>1</v>
      </c>
      <c r="M66" s="18">
        <v>1</v>
      </c>
      <c r="N66" s="18">
        <v>1</v>
      </c>
      <c r="O66" s="18">
        <v>1</v>
      </c>
      <c r="P66" s="18">
        <v>1</v>
      </c>
      <c r="Q66" s="18">
        <v>1</v>
      </c>
      <c r="R66" s="18">
        <v>1</v>
      </c>
      <c r="S66" s="18">
        <v>1</v>
      </c>
      <c r="T66" s="18">
        <v>0</v>
      </c>
      <c r="U66" s="18">
        <v>1</v>
      </c>
      <c r="V66" s="18">
        <v>1</v>
      </c>
      <c r="W66" s="18">
        <v>1</v>
      </c>
      <c r="X66" s="18">
        <v>1</v>
      </c>
      <c r="Y66" s="18">
        <v>1</v>
      </c>
      <c r="Z66" s="18">
        <v>1</v>
      </c>
      <c r="AA66" s="18">
        <v>1</v>
      </c>
      <c r="AB66" s="18">
        <v>1</v>
      </c>
      <c r="AC66" s="18">
        <v>1</v>
      </c>
      <c r="AD66" s="18">
        <v>1</v>
      </c>
      <c r="AE66" s="18">
        <v>1</v>
      </c>
      <c r="AF66" s="18">
        <v>1</v>
      </c>
      <c r="AG66" s="18">
        <v>1</v>
      </c>
      <c r="AH66" s="18">
        <v>1</v>
      </c>
      <c r="AI66" s="18">
        <v>1</v>
      </c>
      <c r="AJ66" s="18">
        <v>1</v>
      </c>
      <c r="AK66" s="18">
        <v>1</v>
      </c>
      <c r="AL66" s="18">
        <v>1</v>
      </c>
      <c r="AM66" s="18">
        <v>1</v>
      </c>
      <c r="AN66" s="18">
        <v>1</v>
      </c>
      <c r="AO66" s="18">
        <v>1</v>
      </c>
      <c r="AP66" s="18">
        <v>1</v>
      </c>
      <c r="AQ66" s="18">
        <v>1</v>
      </c>
      <c r="AR66" s="18">
        <v>1</v>
      </c>
      <c r="AS66" s="18">
        <v>1</v>
      </c>
      <c r="AT66" s="18">
        <v>1</v>
      </c>
      <c r="AU66" s="18">
        <v>1</v>
      </c>
      <c r="AV66" s="18">
        <v>1</v>
      </c>
      <c r="AW66" s="18">
        <v>1</v>
      </c>
      <c r="AX66" s="18">
        <v>1</v>
      </c>
      <c r="AY66" s="18">
        <v>1</v>
      </c>
      <c r="AZ66" s="18">
        <v>1</v>
      </c>
      <c r="BA66" s="18">
        <v>1</v>
      </c>
      <c r="BB66" s="18">
        <v>1</v>
      </c>
      <c r="BC66" s="18">
        <v>1</v>
      </c>
      <c r="BD66" s="18">
        <v>1</v>
      </c>
    </row>
    <row r="67" spans="1:56" ht="12.75" customHeight="1" x14ac:dyDescent="0.2">
      <c r="A67" s="9"/>
      <c r="B67" s="21"/>
      <c r="C67" s="21" t="s">
        <v>61</v>
      </c>
      <c r="D67" s="9"/>
      <c r="E67" s="12" t="s">
        <v>1</v>
      </c>
      <c r="F67" s="8"/>
      <c r="G67" s="18">
        <v>0</v>
      </c>
      <c r="H67" s="18">
        <v>0</v>
      </c>
      <c r="I67" s="18">
        <v>0</v>
      </c>
      <c r="J67" s="18">
        <v>0</v>
      </c>
      <c r="K67" s="18">
        <v>0</v>
      </c>
      <c r="L67" s="18">
        <v>0</v>
      </c>
      <c r="M67" s="18">
        <v>0</v>
      </c>
      <c r="N67" s="18">
        <v>0</v>
      </c>
      <c r="O67" s="18">
        <v>0</v>
      </c>
      <c r="P67" s="18">
        <v>0</v>
      </c>
      <c r="Q67" s="18">
        <v>0</v>
      </c>
      <c r="R67" s="18">
        <v>0</v>
      </c>
      <c r="S67" s="18">
        <v>0</v>
      </c>
      <c r="T67" s="18">
        <v>0</v>
      </c>
      <c r="U67" s="18">
        <v>0</v>
      </c>
      <c r="V67" s="18">
        <v>0</v>
      </c>
      <c r="W67" s="18">
        <v>0</v>
      </c>
      <c r="X67" s="18">
        <v>0</v>
      </c>
      <c r="Y67" s="18">
        <v>0</v>
      </c>
      <c r="Z67" s="18">
        <v>0</v>
      </c>
      <c r="AA67" s="18">
        <v>0</v>
      </c>
      <c r="AB67" s="18">
        <v>0</v>
      </c>
      <c r="AC67" s="18">
        <v>0</v>
      </c>
      <c r="AD67" s="18">
        <v>0</v>
      </c>
      <c r="AE67" s="18">
        <v>0</v>
      </c>
      <c r="AF67" s="18">
        <v>0</v>
      </c>
      <c r="AG67" s="18">
        <v>0</v>
      </c>
      <c r="AH67" s="18">
        <v>0</v>
      </c>
      <c r="AI67" s="18">
        <v>0</v>
      </c>
      <c r="AJ67" s="18">
        <v>0</v>
      </c>
      <c r="AK67" s="18">
        <v>0</v>
      </c>
      <c r="AL67" s="18">
        <v>0</v>
      </c>
      <c r="AM67" s="18">
        <v>0</v>
      </c>
      <c r="AN67" s="18">
        <v>0</v>
      </c>
      <c r="AO67" s="18">
        <v>0</v>
      </c>
      <c r="AP67" s="18">
        <v>0</v>
      </c>
      <c r="AQ67" s="18">
        <v>0</v>
      </c>
      <c r="AR67" s="18">
        <v>0</v>
      </c>
      <c r="AS67" s="18">
        <v>0</v>
      </c>
      <c r="AT67" s="18">
        <v>0</v>
      </c>
      <c r="AU67" s="18">
        <v>0</v>
      </c>
      <c r="AV67" s="18">
        <v>0</v>
      </c>
      <c r="AW67" s="18">
        <v>0</v>
      </c>
      <c r="AX67" s="18">
        <v>0</v>
      </c>
      <c r="AY67" s="18">
        <v>0</v>
      </c>
      <c r="AZ67" s="18">
        <v>0</v>
      </c>
      <c r="BA67" s="18">
        <v>0</v>
      </c>
      <c r="BB67" s="18">
        <v>0</v>
      </c>
      <c r="BC67" s="18">
        <v>0</v>
      </c>
      <c r="BD67" s="18">
        <v>0</v>
      </c>
    </row>
    <row r="68" spans="1:56" ht="12.75" customHeight="1" x14ac:dyDescent="0.2">
      <c r="A68" s="16"/>
      <c r="B68" s="19"/>
      <c r="C68" s="19"/>
      <c r="D68" s="16"/>
      <c r="E68" s="15"/>
      <c r="F68" s="8"/>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row>
    <row r="69" spans="1:56" ht="12.75" customHeight="1" x14ac:dyDescent="0.2">
      <c r="A69" s="16" t="s">
        <v>60</v>
      </c>
      <c r="B69" s="19"/>
      <c r="C69" s="16"/>
      <c r="D69" s="16"/>
      <c r="E69" s="15"/>
      <c r="F69" s="8"/>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row>
    <row r="70" spans="1:56" ht="12.75" customHeight="1" x14ac:dyDescent="0.2">
      <c r="A70" s="16"/>
      <c r="B70" s="17" t="s">
        <v>59</v>
      </c>
      <c r="C70" s="16"/>
      <c r="D70" s="16"/>
      <c r="E70" s="15"/>
      <c r="F70" s="8"/>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row>
    <row r="71" spans="1:56" ht="12.75" customHeight="1" x14ac:dyDescent="0.2">
      <c r="A71" s="9"/>
      <c r="B71" s="10"/>
      <c r="C71" s="9" t="s">
        <v>58</v>
      </c>
      <c r="D71" s="9"/>
      <c r="E71" s="12" t="s">
        <v>1</v>
      </c>
      <c r="F71" s="8"/>
      <c r="G71" s="18">
        <v>0</v>
      </c>
      <c r="H71" s="18">
        <v>0</v>
      </c>
      <c r="I71" s="18">
        <v>0</v>
      </c>
      <c r="J71" s="18">
        <v>0</v>
      </c>
      <c r="K71" s="18">
        <v>0</v>
      </c>
      <c r="L71" s="18">
        <v>0</v>
      </c>
      <c r="M71" s="18">
        <v>0</v>
      </c>
      <c r="N71" s="18">
        <v>0</v>
      </c>
      <c r="O71" s="18">
        <v>0</v>
      </c>
      <c r="P71" s="18">
        <v>0</v>
      </c>
      <c r="Q71" s="18">
        <v>0</v>
      </c>
      <c r="R71" s="18">
        <v>0</v>
      </c>
      <c r="S71" s="18">
        <v>0</v>
      </c>
      <c r="T71" s="18">
        <v>0</v>
      </c>
      <c r="U71" s="18">
        <v>0</v>
      </c>
      <c r="V71" s="18">
        <v>0</v>
      </c>
      <c r="W71" s="18">
        <v>0</v>
      </c>
      <c r="X71" s="18">
        <v>0</v>
      </c>
      <c r="Y71" s="18">
        <v>0</v>
      </c>
      <c r="Z71" s="18">
        <v>0</v>
      </c>
      <c r="AA71" s="18">
        <v>0</v>
      </c>
      <c r="AB71" s="18">
        <v>0</v>
      </c>
      <c r="AC71" s="18">
        <v>0</v>
      </c>
      <c r="AD71" s="18">
        <v>0</v>
      </c>
      <c r="AE71" s="18">
        <v>0</v>
      </c>
      <c r="AF71" s="18">
        <v>0</v>
      </c>
      <c r="AG71" s="18">
        <v>0</v>
      </c>
      <c r="AH71" s="18">
        <v>0</v>
      </c>
      <c r="AI71" s="18">
        <v>0</v>
      </c>
      <c r="AJ71" s="18">
        <v>0</v>
      </c>
      <c r="AK71" s="18">
        <v>0</v>
      </c>
      <c r="AL71" s="18">
        <v>0</v>
      </c>
      <c r="AM71" s="18">
        <v>0</v>
      </c>
      <c r="AN71" s="18">
        <v>0</v>
      </c>
      <c r="AO71" s="18">
        <v>0</v>
      </c>
      <c r="AP71" s="18">
        <v>0</v>
      </c>
      <c r="AQ71" s="18">
        <v>0</v>
      </c>
      <c r="AR71" s="18">
        <v>0</v>
      </c>
      <c r="AS71" s="18">
        <v>0</v>
      </c>
      <c r="AT71" s="18">
        <v>0</v>
      </c>
      <c r="AU71" s="18">
        <v>0</v>
      </c>
      <c r="AV71" s="18">
        <v>0</v>
      </c>
      <c r="AW71" s="18">
        <v>0</v>
      </c>
      <c r="AX71" s="18">
        <v>0</v>
      </c>
      <c r="AY71" s="18">
        <v>0</v>
      </c>
      <c r="AZ71" s="18">
        <v>0</v>
      </c>
      <c r="BA71" s="18">
        <v>0</v>
      </c>
      <c r="BB71" s="18">
        <v>0</v>
      </c>
      <c r="BC71" s="18">
        <v>0</v>
      </c>
      <c r="BD71" s="18">
        <v>0</v>
      </c>
    </row>
    <row r="72" spans="1:56" ht="12.75" customHeight="1" x14ac:dyDescent="0.2">
      <c r="A72" s="9"/>
      <c r="B72" s="10"/>
      <c r="C72" s="9" t="s">
        <v>57</v>
      </c>
      <c r="D72" s="9"/>
      <c r="E72" s="12" t="s">
        <v>1</v>
      </c>
      <c r="F72" s="8"/>
      <c r="G72" s="18">
        <v>0</v>
      </c>
      <c r="H72" s="18">
        <v>0</v>
      </c>
      <c r="I72" s="18">
        <v>0</v>
      </c>
      <c r="J72" s="18">
        <v>0</v>
      </c>
      <c r="K72" s="18">
        <v>0</v>
      </c>
      <c r="L72" s="18">
        <v>0</v>
      </c>
      <c r="M72" s="18">
        <v>0</v>
      </c>
      <c r="N72" s="18">
        <v>0</v>
      </c>
      <c r="O72" s="18">
        <v>0</v>
      </c>
      <c r="P72" s="18">
        <v>0</v>
      </c>
      <c r="Q72" s="18">
        <v>0</v>
      </c>
      <c r="R72" s="18">
        <v>0</v>
      </c>
      <c r="S72" s="18">
        <v>0</v>
      </c>
      <c r="T72" s="18">
        <v>0</v>
      </c>
      <c r="U72" s="18">
        <v>0</v>
      </c>
      <c r="V72" s="18">
        <v>0</v>
      </c>
      <c r="W72" s="18">
        <v>0</v>
      </c>
      <c r="X72" s="18">
        <v>0</v>
      </c>
      <c r="Y72" s="18">
        <v>0</v>
      </c>
      <c r="Z72" s="18">
        <v>0</v>
      </c>
      <c r="AA72" s="18">
        <v>0</v>
      </c>
      <c r="AB72" s="18">
        <v>0</v>
      </c>
      <c r="AC72" s="18">
        <v>0</v>
      </c>
      <c r="AD72" s="18">
        <v>0</v>
      </c>
      <c r="AE72" s="18">
        <v>0</v>
      </c>
      <c r="AF72" s="18">
        <v>0</v>
      </c>
      <c r="AG72" s="18">
        <v>0</v>
      </c>
      <c r="AH72" s="18">
        <v>0</v>
      </c>
      <c r="AI72" s="18">
        <v>0</v>
      </c>
      <c r="AJ72" s="18">
        <v>0</v>
      </c>
      <c r="AK72" s="18">
        <v>0</v>
      </c>
      <c r="AL72" s="18">
        <v>0</v>
      </c>
      <c r="AM72" s="18">
        <v>0</v>
      </c>
      <c r="AN72" s="18">
        <v>0</v>
      </c>
      <c r="AO72" s="18">
        <v>0</v>
      </c>
      <c r="AP72" s="18">
        <v>0</v>
      </c>
      <c r="AQ72" s="18">
        <v>0</v>
      </c>
      <c r="AR72" s="18">
        <v>0</v>
      </c>
      <c r="AS72" s="18">
        <v>0</v>
      </c>
      <c r="AT72" s="18">
        <v>0</v>
      </c>
      <c r="AU72" s="18">
        <v>0</v>
      </c>
      <c r="AV72" s="18">
        <v>0</v>
      </c>
      <c r="AW72" s="18">
        <v>0</v>
      </c>
      <c r="AX72" s="18">
        <v>0</v>
      </c>
      <c r="AY72" s="18">
        <v>0</v>
      </c>
      <c r="AZ72" s="18">
        <v>0</v>
      </c>
      <c r="BA72" s="18">
        <v>0</v>
      </c>
      <c r="BB72" s="18">
        <v>0</v>
      </c>
      <c r="BC72" s="18">
        <v>0</v>
      </c>
      <c r="BD72" s="18">
        <v>0</v>
      </c>
    </row>
    <row r="73" spans="1:56" ht="12.75" customHeight="1" x14ac:dyDescent="0.2">
      <c r="A73" s="9"/>
      <c r="B73" s="10"/>
      <c r="C73" s="9" t="s">
        <v>56</v>
      </c>
      <c r="D73" s="9"/>
      <c r="E73" s="12" t="s">
        <v>1</v>
      </c>
      <c r="F73" s="8"/>
      <c r="G73" s="18">
        <v>1</v>
      </c>
      <c r="H73" s="18">
        <v>1</v>
      </c>
      <c r="I73" s="18">
        <v>1</v>
      </c>
      <c r="J73" s="18">
        <v>1</v>
      </c>
      <c r="K73" s="18">
        <v>1</v>
      </c>
      <c r="L73" s="18">
        <v>1</v>
      </c>
      <c r="M73" s="18">
        <v>1</v>
      </c>
      <c r="N73" s="18">
        <v>1</v>
      </c>
      <c r="O73" s="18">
        <v>1</v>
      </c>
      <c r="P73" s="18">
        <v>1</v>
      </c>
      <c r="Q73" s="18">
        <v>1</v>
      </c>
      <c r="R73" s="18">
        <v>1</v>
      </c>
      <c r="S73" s="18">
        <v>1</v>
      </c>
      <c r="T73" s="18">
        <v>1</v>
      </c>
      <c r="U73" s="18">
        <v>1</v>
      </c>
      <c r="V73" s="18">
        <v>1</v>
      </c>
      <c r="W73" s="18">
        <v>1</v>
      </c>
      <c r="X73" s="18">
        <v>1</v>
      </c>
      <c r="Y73" s="18">
        <v>1</v>
      </c>
      <c r="Z73" s="18">
        <v>1</v>
      </c>
      <c r="AA73" s="18">
        <v>1</v>
      </c>
      <c r="AB73" s="18">
        <v>1</v>
      </c>
      <c r="AC73" s="18">
        <v>1</v>
      </c>
      <c r="AD73" s="18">
        <v>1</v>
      </c>
      <c r="AE73" s="18">
        <v>1</v>
      </c>
      <c r="AF73" s="18">
        <v>1</v>
      </c>
      <c r="AG73" s="18">
        <v>1</v>
      </c>
      <c r="AH73" s="18">
        <v>1</v>
      </c>
      <c r="AI73" s="18">
        <v>1</v>
      </c>
      <c r="AJ73" s="18">
        <v>1</v>
      </c>
      <c r="AK73" s="18">
        <v>1</v>
      </c>
      <c r="AL73" s="18">
        <v>1</v>
      </c>
      <c r="AM73" s="18">
        <v>1</v>
      </c>
      <c r="AN73" s="18">
        <v>1</v>
      </c>
      <c r="AO73" s="18">
        <v>1</v>
      </c>
      <c r="AP73" s="18">
        <v>1</v>
      </c>
      <c r="AQ73" s="18">
        <v>1</v>
      </c>
      <c r="AR73" s="18">
        <v>1</v>
      </c>
      <c r="AS73" s="18">
        <v>1</v>
      </c>
      <c r="AT73" s="18">
        <v>1</v>
      </c>
      <c r="AU73" s="18">
        <v>1</v>
      </c>
      <c r="AV73" s="18">
        <v>1</v>
      </c>
      <c r="AW73" s="18">
        <v>1</v>
      </c>
      <c r="AX73" s="18">
        <v>1</v>
      </c>
      <c r="AY73" s="18">
        <v>1</v>
      </c>
      <c r="AZ73" s="18">
        <v>1</v>
      </c>
      <c r="BA73" s="18">
        <v>1</v>
      </c>
      <c r="BB73" s="18">
        <v>1</v>
      </c>
      <c r="BC73" s="18">
        <v>1</v>
      </c>
      <c r="BD73" s="18">
        <v>1</v>
      </c>
    </row>
    <row r="74" spans="1:56" ht="12.75" customHeight="1" x14ac:dyDescent="0.2">
      <c r="A74" s="9"/>
      <c r="B74" s="10"/>
      <c r="C74" s="9" t="s">
        <v>55</v>
      </c>
      <c r="D74" s="9"/>
      <c r="E74" s="12" t="s">
        <v>1</v>
      </c>
      <c r="F74" s="8"/>
      <c r="G74" s="18">
        <v>0</v>
      </c>
      <c r="H74" s="18">
        <v>0</v>
      </c>
      <c r="I74" s="18">
        <v>0</v>
      </c>
      <c r="J74" s="18">
        <v>0</v>
      </c>
      <c r="K74" s="18">
        <v>0</v>
      </c>
      <c r="L74" s="18">
        <v>0</v>
      </c>
      <c r="M74" s="18">
        <v>0</v>
      </c>
      <c r="N74" s="18">
        <v>0</v>
      </c>
      <c r="O74" s="18">
        <v>0</v>
      </c>
      <c r="P74" s="18">
        <v>0</v>
      </c>
      <c r="Q74" s="18">
        <v>0</v>
      </c>
      <c r="R74" s="18">
        <v>0</v>
      </c>
      <c r="S74" s="18">
        <v>0</v>
      </c>
      <c r="T74" s="18">
        <v>0</v>
      </c>
      <c r="U74" s="18">
        <v>0</v>
      </c>
      <c r="V74" s="18">
        <v>0</v>
      </c>
      <c r="W74" s="18">
        <v>0</v>
      </c>
      <c r="X74" s="18">
        <v>0</v>
      </c>
      <c r="Y74" s="18">
        <v>0</v>
      </c>
      <c r="Z74" s="18">
        <v>0</v>
      </c>
      <c r="AA74" s="18">
        <v>0</v>
      </c>
      <c r="AB74" s="18">
        <v>0</v>
      </c>
      <c r="AC74" s="18">
        <v>0</v>
      </c>
      <c r="AD74" s="18">
        <v>0</v>
      </c>
      <c r="AE74" s="18">
        <v>0</v>
      </c>
      <c r="AF74" s="18">
        <v>0</v>
      </c>
      <c r="AG74" s="18">
        <v>0</v>
      </c>
      <c r="AH74" s="18">
        <v>0</v>
      </c>
      <c r="AI74" s="18">
        <v>0</v>
      </c>
      <c r="AJ74" s="18">
        <v>0</v>
      </c>
      <c r="AK74" s="18">
        <v>0</v>
      </c>
      <c r="AL74" s="18">
        <v>0</v>
      </c>
      <c r="AM74" s="18">
        <v>0</v>
      </c>
      <c r="AN74" s="18">
        <v>0</v>
      </c>
      <c r="AO74" s="18">
        <v>0</v>
      </c>
      <c r="AP74" s="18">
        <v>0</v>
      </c>
      <c r="AQ74" s="18">
        <v>0</v>
      </c>
      <c r="AR74" s="18">
        <v>0</v>
      </c>
      <c r="AS74" s="18">
        <v>0</v>
      </c>
      <c r="AT74" s="18">
        <v>0</v>
      </c>
      <c r="AU74" s="18">
        <v>0</v>
      </c>
      <c r="AV74" s="18">
        <v>0</v>
      </c>
      <c r="AW74" s="18">
        <v>0</v>
      </c>
      <c r="AX74" s="18">
        <v>0</v>
      </c>
      <c r="AY74" s="18">
        <v>0</v>
      </c>
      <c r="AZ74" s="18">
        <v>0</v>
      </c>
      <c r="BA74" s="18">
        <v>0</v>
      </c>
      <c r="BB74" s="18">
        <v>0</v>
      </c>
      <c r="BC74" s="18">
        <v>0</v>
      </c>
      <c r="BD74" s="18">
        <v>0</v>
      </c>
    </row>
    <row r="75" spans="1:56" ht="12.75" customHeight="1" x14ac:dyDescent="0.2">
      <c r="A75" s="9"/>
      <c r="B75" s="17" t="s">
        <v>54</v>
      </c>
      <c r="C75" s="16"/>
      <c r="D75" s="16"/>
      <c r="E75" s="15"/>
      <c r="F75" s="8"/>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row>
    <row r="76" spans="1:56" ht="12.75" customHeight="1" x14ac:dyDescent="0.2">
      <c r="A76" s="9"/>
      <c r="B76" s="10"/>
      <c r="C76" s="9" t="s">
        <v>53</v>
      </c>
      <c r="D76" s="9"/>
      <c r="E76" s="12" t="s">
        <v>49</v>
      </c>
      <c r="F76" s="8"/>
      <c r="G76" s="18">
        <v>0</v>
      </c>
      <c r="H76" s="18">
        <v>0</v>
      </c>
      <c r="I76" s="18">
        <v>0</v>
      </c>
      <c r="J76" s="18">
        <v>0</v>
      </c>
      <c r="K76" s="18">
        <v>0</v>
      </c>
      <c r="L76" s="18">
        <v>0</v>
      </c>
      <c r="M76" s="18">
        <v>0</v>
      </c>
      <c r="N76" s="18">
        <v>0</v>
      </c>
      <c r="O76" s="18">
        <v>0</v>
      </c>
      <c r="P76" s="18">
        <v>0</v>
      </c>
      <c r="Q76" s="18">
        <v>0</v>
      </c>
      <c r="R76" s="18">
        <v>0</v>
      </c>
      <c r="S76" s="18">
        <v>0</v>
      </c>
      <c r="T76" s="18">
        <v>0</v>
      </c>
      <c r="U76" s="18">
        <v>0</v>
      </c>
      <c r="V76" s="18">
        <v>0</v>
      </c>
      <c r="W76" s="18">
        <v>0</v>
      </c>
      <c r="X76" s="18">
        <v>0</v>
      </c>
      <c r="Y76" s="18">
        <v>0</v>
      </c>
      <c r="Z76" s="18">
        <v>0</v>
      </c>
      <c r="AA76" s="18">
        <v>0</v>
      </c>
      <c r="AB76" s="18">
        <v>0</v>
      </c>
      <c r="AC76" s="18">
        <v>0</v>
      </c>
      <c r="AD76" s="18">
        <v>0</v>
      </c>
      <c r="AE76" s="18">
        <v>0</v>
      </c>
      <c r="AF76" s="18">
        <v>0</v>
      </c>
      <c r="AG76" s="18">
        <v>0</v>
      </c>
      <c r="AH76" s="18">
        <v>0</v>
      </c>
      <c r="AI76" s="18">
        <v>0</v>
      </c>
      <c r="AJ76" s="18">
        <v>0</v>
      </c>
      <c r="AK76" s="18">
        <v>0</v>
      </c>
      <c r="AL76" s="18">
        <v>0</v>
      </c>
      <c r="AM76" s="18">
        <v>0</v>
      </c>
      <c r="AN76" s="18">
        <v>0</v>
      </c>
      <c r="AO76" s="18">
        <v>0</v>
      </c>
      <c r="AP76" s="18">
        <v>0</v>
      </c>
      <c r="AQ76" s="18">
        <v>0</v>
      </c>
      <c r="AR76" s="18">
        <v>0</v>
      </c>
      <c r="AS76" s="18">
        <v>0</v>
      </c>
      <c r="AT76" s="18">
        <v>0</v>
      </c>
      <c r="AU76" s="18">
        <v>0</v>
      </c>
      <c r="AV76" s="18">
        <v>0</v>
      </c>
      <c r="AW76" s="18">
        <v>0</v>
      </c>
      <c r="AX76" s="18">
        <v>0</v>
      </c>
      <c r="AY76" s="18">
        <v>0</v>
      </c>
      <c r="AZ76" s="18">
        <v>0</v>
      </c>
      <c r="BA76" s="18">
        <v>0</v>
      </c>
      <c r="BB76" s="18">
        <v>0</v>
      </c>
      <c r="BC76" s="18">
        <v>0</v>
      </c>
      <c r="BD76" s="18">
        <v>0</v>
      </c>
    </row>
    <row r="77" spans="1:56" ht="12.75" customHeight="1" x14ac:dyDescent="0.2">
      <c r="A77" s="9"/>
      <c r="B77" s="10"/>
      <c r="C77" s="9" t="s">
        <v>52</v>
      </c>
      <c r="D77" s="9"/>
      <c r="E77" s="12" t="s">
        <v>49</v>
      </c>
      <c r="F77" s="8"/>
      <c r="G77" s="18">
        <v>0</v>
      </c>
      <c r="H77" s="18">
        <v>0</v>
      </c>
      <c r="I77" s="18">
        <v>0</v>
      </c>
      <c r="J77" s="18">
        <v>0</v>
      </c>
      <c r="K77" s="18">
        <v>0</v>
      </c>
      <c r="L77" s="18">
        <v>0</v>
      </c>
      <c r="M77" s="18">
        <v>0</v>
      </c>
      <c r="N77" s="18">
        <v>0</v>
      </c>
      <c r="O77" s="18">
        <v>0</v>
      </c>
      <c r="P77" s="18">
        <v>0</v>
      </c>
      <c r="Q77" s="18">
        <v>0</v>
      </c>
      <c r="R77" s="18">
        <v>0</v>
      </c>
      <c r="S77" s="18">
        <v>0</v>
      </c>
      <c r="T77" s="18">
        <v>0</v>
      </c>
      <c r="U77" s="18">
        <v>0</v>
      </c>
      <c r="V77" s="18">
        <v>0</v>
      </c>
      <c r="W77" s="18">
        <v>0</v>
      </c>
      <c r="X77" s="18">
        <v>0</v>
      </c>
      <c r="Y77" s="18">
        <v>0</v>
      </c>
      <c r="Z77" s="18">
        <v>0</v>
      </c>
      <c r="AA77" s="18">
        <v>0</v>
      </c>
      <c r="AB77" s="18">
        <v>0</v>
      </c>
      <c r="AC77" s="18">
        <v>0</v>
      </c>
      <c r="AD77" s="18">
        <v>0</v>
      </c>
      <c r="AE77" s="18">
        <v>0</v>
      </c>
      <c r="AF77" s="18">
        <v>0</v>
      </c>
      <c r="AG77" s="18">
        <v>0</v>
      </c>
      <c r="AH77" s="18">
        <v>0</v>
      </c>
      <c r="AI77" s="18">
        <v>0</v>
      </c>
      <c r="AJ77" s="18">
        <v>0</v>
      </c>
      <c r="AK77" s="18">
        <v>0</v>
      </c>
      <c r="AL77" s="18">
        <v>0</v>
      </c>
      <c r="AM77" s="18">
        <v>0</v>
      </c>
      <c r="AN77" s="18">
        <v>0</v>
      </c>
      <c r="AO77" s="18">
        <v>0</v>
      </c>
      <c r="AP77" s="18">
        <v>0</v>
      </c>
      <c r="AQ77" s="18">
        <v>0</v>
      </c>
      <c r="AR77" s="18">
        <v>0</v>
      </c>
      <c r="AS77" s="18">
        <v>0</v>
      </c>
      <c r="AT77" s="18">
        <v>0</v>
      </c>
      <c r="AU77" s="18">
        <v>0</v>
      </c>
      <c r="AV77" s="18">
        <v>0</v>
      </c>
      <c r="AW77" s="18">
        <v>0</v>
      </c>
      <c r="AX77" s="18">
        <v>0</v>
      </c>
      <c r="AY77" s="18">
        <v>0</v>
      </c>
      <c r="AZ77" s="18">
        <v>0</v>
      </c>
      <c r="BA77" s="18">
        <v>0</v>
      </c>
      <c r="BB77" s="18">
        <v>0</v>
      </c>
      <c r="BC77" s="18">
        <v>0</v>
      </c>
      <c r="BD77" s="18">
        <v>0</v>
      </c>
    </row>
    <row r="78" spans="1:56" ht="12.75" customHeight="1" x14ac:dyDescent="0.2">
      <c r="A78" s="9"/>
      <c r="B78" s="10"/>
      <c r="C78" s="9" t="s">
        <v>51</v>
      </c>
      <c r="D78" s="9"/>
      <c r="E78" s="12" t="s">
        <v>49</v>
      </c>
      <c r="F78" s="8"/>
      <c r="G78" s="18">
        <v>100</v>
      </c>
      <c r="H78" s="18">
        <v>100</v>
      </c>
      <c r="I78" s="18">
        <v>100</v>
      </c>
      <c r="J78" s="18">
        <v>100</v>
      </c>
      <c r="K78" s="18">
        <v>100</v>
      </c>
      <c r="L78" s="18">
        <v>100</v>
      </c>
      <c r="M78" s="18">
        <v>100</v>
      </c>
      <c r="N78" s="18">
        <v>100</v>
      </c>
      <c r="O78" s="18">
        <v>100</v>
      </c>
      <c r="P78" s="18">
        <v>100</v>
      </c>
      <c r="Q78" s="18">
        <v>100</v>
      </c>
      <c r="R78" s="18">
        <v>100</v>
      </c>
      <c r="S78" s="18">
        <v>100</v>
      </c>
      <c r="T78" s="18">
        <v>100</v>
      </c>
      <c r="U78" s="18">
        <v>100</v>
      </c>
      <c r="V78" s="18">
        <v>100</v>
      </c>
      <c r="W78" s="18">
        <v>100</v>
      </c>
      <c r="X78" s="18">
        <v>100</v>
      </c>
      <c r="Y78" s="18">
        <v>100</v>
      </c>
      <c r="Z78" s="18">
        <v>100</v>
      </c>
      <c r="AA78" s="18">
        <v>100</v>
      </c>
      <c r="AB78" s="18">
        <v>100</v>
      </c>
      <c r="AC78" s="18">
        <v>100</v>
      </c>
      <c r="AD78" s="18">
        <v>100</v>
      </c>
      <c r="AE78" s="18">
        <v>100</v>
      </c>
      <c r="AF78" s="18">
        <v>100</v>
      </c>
      <c r="AG78" s="18">
        <v>100</v>
      </c>
      <c r="AH78" s="18">
        <v>100</v>
      </c>
      <c r="AI78" s="18">
        <v>100</v>
      </c>
      <c r="AJ78" s="18">
        <v>100</v>
      </c>
      <c r="AK78" s="18">
        <v>100</v>
      </c>
      <c r="AL78" s="18">
        <v>100</v>
      </c>
      <c r="AM78" s="18">
        <v>100</v>
      </c>
      <c r="AN78" s="18">
        <v>100</v>
      </c>
      <c r="AO78" s="18">
        <v>100</v>
      </c>
      <c r="AP78" s="18">
        <v>100</v>
      </c>
      <c r="AQ78" s="18">
        <v>100</v>
      </c>
      <c r="AR78" s="18">
        <v>100</v>
      </c>
      <c r="AS78" s="18">
        <v>100</v>
      </c>
      <c r="AT78" s="18">
        <v>100</v>
      </c>
      <c r="AU78" s="18">
        <v>100</v>
      </c>
      <c r="AV78" s="18">
        <v>100</v>
      </c>
      <c r="AW78" s="18">
        <v>100</v>
      </c>
      <c r="AX78" s="18">
        <v>100</v>
      </c>
      <c r="AY78" s="18">
        <v>100</v>
      </c>
      <c r="AZ78" s="18">
        <v>100</v>
      </c>
      <c r="BA78" s="18">
        <v>100</v>
      </c>
      <c r="BB78" s="18">
        <v>100</v>
      </c>
      <c r="BC78" s="18">
        <v>100</v>
      </c>
      <c r="BD78" s="18">
        <v>100</v>
      </c>
    </row>
    <row r="79" spans="1:56" ht="12.75" customHeight="1" x14ac:dyDescent="0.2">
      <c r="A79" s="9"/>
      <c r="B79" s="10"/>
      <c r="C79" s="9" t="s">
        <v>50</v>
      </c>
      <c r="D79" s="9"/>
      <c r="E79" s="12" t="s">
        <v>49</v>
      </c>
      <c r="F79" s="8"/>
      <c r="G79" s="18">
        <v>0</v>
      </c>
      <c r="H79" s="18">
        <v>0</v>
      </c>
      <c r="I79" s="18">
        <v>0</v>
      </c>
      <c r="J79" s="18">
        <v>0</v>
      </c>
      <c r="K79" s="18">
        <v>0</v>
      </c>
      <c r="L79" s="18">
        <v>0</v>
      </c>
      <c r="M79" s="18">
        <v>0</v>
      </c>
      <c r="N79" s="18">
        <v>0</v>
      </c>
      <c r="O79" s="18">
        <v>0</v>
      </c>
      <c r="P79" s="18">
        <v>0</v>
      </c>
      <c r="Q79" s="18">
        <v>0</v>
      </c>
      <c r="R79" s="18">
        <v>0</v>
      </c>
      <c r="S79" s="18">
        <v>0</v>
      </c>
      <c r="T79" s="18">
        <v>0</v>
      </c>
      <c r="U79" s="18">
        <v>0</v>
      </c>
      <c r="V79" s="18">
        <v>0</v>
      </c>
      <c r="W79" s="18">
        <v>0</v>
      </c>
      <c r="X79" s="18">
        <v>0</v>
      </c>
      <c r="Y79" s="18">
        <v>0</v>
      </c>
      <c r="Z79" s="18">
        <v>0</v>
      </c>
      <c r="AA79" s="18">
        <v>0</v>
      </c>
      <c r="AB79" s="18">
        <v>0</v>
      </c>
      <c r="AC79" s="18">
        <v>0</v>
      </c>
      <c r="AD79" s="18">
        <v>0</v>
      </c>
      <c r="AE79" s="18">
        <v>0</v>
      </c>
      <c r="AF79" s="18">
        <v>0</v>
      </c>
      <c r="AG79" s="18">
        <v>0</v>
      </c>
      <c r="AH79" s="18">
        <v>0</v>
      </c>
      <c r="AI79" s="18">
        <v>0</v>
      </c>
      <c r="AJ79" s="18">
        <v>0</v>
      </c>
      <c r="AK79" s="18">
        <v>0</v>
      </c>
      <c r="AL79" s="18">
        <v>0</v>
      </c>
      <c r="AM79" s="18">
        <v>0</v>
      </c>
      <c r="AN79" s="18">
        <v>0</v>
      </c>
      <c r="AO79" s="18">
        <v>0</v>
      </c>
      <c r="AP79" s="18">
        <v>0</v>
      </c>
      <c r="AQ79" s="18">
        <v>0</v>
      </c>
      <c r="AR79" s="18">
        <v>0</v>
      </c>
      <c r="AS79" s="18">
        <v>0</v>
      </c>
      <c r="AT79" s="18">
        <v>0</v>
      </c>
      <c r="AU79" s="18">
        <v>0</v>
      </c>
      <c r="AV79" s="18">
        <v>0</v>
      </c>
      <c r="AW79" s="18">
        <v>0</v>
      </c>
      <c r="AX79" s="18">
        <v>0</v>
      </c>
      <c r="AY79" s="18">
        <v>0</v>
      </c>
      <c r="AZ79" s="18">
        <v>0</v>
      </c>
      <c r="BA79" s="18">
        <v>0</v>
      </c>
      <c r="BB79" s="18">
        <v>0</v>
      </c>
      <c r="BC79" s="18">
        <v>0</v>
      </c>
      <c r="BD79" s="18">
        <v>0</v>
      </c>
    </row>
    <row r="80" spans="1:56" ht="12.75" customHeight="1" x14ac:dyDescent="0.2">
      <c r="A80" s="16"/>
      <c r="B80" s="17"/>
      <c r="C80" s="16"/>
      <c r="D80" s="16"/>
      <c r="E80" s="15"/>
      <c r="F80" s="8"/>
      <c r="G80" s="14"/>
      <c r="H80" s="14"/>
      <c r="I80" s="14"/>
      <c r="J80" s="14"/>
      <c r="K80" s="14"/>
      <c r="L80" s="14"/>
      <c r="M80" s="14"/>
      <c r="N80" s="14"/>
      <c r="O80" s="14"/>
      <c r="P80" s="14"/>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row>
    <row r="81" spans="1:56" ht="12.75" customHeight="1" x14ac:dyDescent="0.2">
      <c r="A81" s="9" t="s">
        <v>48</v>
      </c>
      <c r="B81" s="10"/>
      <c r="C81" s="9"/>
      <c r="D81" s="9"/>
      <c r="E81" s="12" t="s">
        <v>47</v>
      </c>
      <c r="F81" s="8"/>
      <c r="G81" s="11">
        <v>0.5</v>
      </c>
      <c r="H81" s="11">
        <v>0.5</v>
      </c>
      <c r="I81" s="11">
        <v>0.5</v>
      </c>
      <c r="J81" s="11">
        <v>0.5</v>
      </c>
      <c r="K81" s="11">
        <v>0.5</v>
      </c>
      <c r="L81" s="11">
        <v>0.5</v>
      </c>
      <c r="M81" s="11">
        <v>0.5</v>
      </c>
      <c r="N81" s="11">
        <v>0.5</v>
      </c>
      <c r="O81" s="11">
        <v>0.5</v>
      </c>
      <c r="P81" s="11">
        <v>0.5</v>
      </c>
      <c r="Q81" s="11">
        <v>0.5</v>
      </c>
      <c r="R81" s="11">
        <v>0.5</v>
      </c>
      <c r="S81" s="11">
        <v>0.5</v>
      </c>
      <c r="T81" s="11">
        <v>0.5</v>
      </c>
      <c r="U81" s="11">
        <v>0.5</v>
      </c>
      <c r="V81" s="11">
        <v>0.5</v>
      </c>
      <c r="W81" s="11">
        <v>0.5</v>
      </c>
      <c r="X81" s="11">
        <v>0.5</v>
      </c>
      <c r="Y81" s="11">
        <v>0.5</v>
      </c>
      <c r="Z81" s="11">
        <v>0.5</v>
      </c>
      <c r="AA81" s="11">
        <v>0.5</v>
      </c>
      <c r="AB81" s="11">
        <v>0.5</v>
      </c>
      <c r="AC81" s="11">
        <v>0.5</v>
      </c>
      <c r="AD81" s="11">
        <v>0.5</v>
      </c>
      <c r="AE81" s="11">
        <v>0.5</v>
      </c>
      <c r="AF81" s="11">
        <v>0.5</v>
      </c>
      <c r="AG81" s="11">
        <v>0.5</v>
      </c>
      <c r="AH81" s="11">
        <v>0.5</v>
      </c>
      <c r="AI81" s="11">
        <v>0.5</v>
      </c>
      <c r="AJ81" s="11">
        <v>0.5</v>
      </c>
      <c r="AK81" s="11">
        <v>0.5</v>
      </c>
      <c r="AL81" s="11">
        <v>0.5</v>
      </c>
      <c r="AM81" s="11">
        <v>0.5</v>
      </c>
      <c r="AN81" s="11">
        <v>0.5</v>
      </c>
      <c r="AO81" s="11">
        <v>0.5</v>
      </c>
      <c r="AP81" s="11">
        <v>0.5</v>
      </c>
      <c r="AQ81" s="11">
        <v>0.5</v>
      </c>
      <c r="AR81" s="11">
        <v>0.5</v>
      </c>
      <c r="AS81" s="11">
        <v>0.5</v>
      </c>
      <c r="AT81" s="11">
        <v>0.5</v>
      </c>
      <c r="AU81" s="11">
        <v>0.5</v>
      </c>
      <c r="AV81" s="11">
        <v>0.5</v>
      </c>
      <c r="AW81" s="11">
        <v>0.5</v>
      </c>
      <c r="AX81" s="11">
        <v>0.5</v>
      </c>
      <c r="AY81" s="11">
        <v>0.5</v>
      </c>
      <c r="AZ81" s="11">
        <v>0.5</v>
      </c>
      <c r="BA81" s="11">
        <v>0.5</v>
      </c>
      <c r="BB81" s="11">
        <v>0.5</v>
      </c>
      <c r="BC81" s="11">
        <v>0.5</v>
      </c>
      <c r="BD81" s="11">
        <v>0.5</v>
      </c>
    </row>
    <row r="82" spans="1:56" ht="12.75" customHeight="1" x14ac:dyDescent="0.25">
      <c r="A82" s="9"/>
      <c r="B82" s="10"/>
      <c r="C82" s="9"/>
      <c r="D82" s="9"/>
      <c r="E82" s="9"/>
      <c r="F82" s="8"/>
      <c r="G82" s="8"/>
      <c r="H82" s="8"/>
      <c r="I82" s="8"/>
      <c r="J82" s="7"/>
      <c r="K82" s="7"/>
      <c r="L82" s="7"/>
      <c r="M82" s="7"/>
      <c r="N82" s="7"/>
      <c r="O82" s="7"/>
    </row>
  </sheetData>
  <mergeCells count="1">
    <mergeCell ref="A5:D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3"/>
  <sheetViews>
    <sheetView showGridLines="0" workbookViewId="0">
      <selection activeCell="H51" sqref="H51"/>
    </sheetView>
  </sheetViews>
  <sheetFormatPr defaultColWidth="8.85546875" defaultRowHeight="12.75" x14ac:dyDescent="0.2"/>
  <cols>
    <col min="1" max="7" width="8.85546875" style="1"/>
    <col min="8" max="8" width="154.5703125" style="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row r="5" spans="1:8" ht="12.75" customHeight="1" x14ac:dyDescent="0.2">
      <c r="A5" s="222" t="s">
        <v>46</v>
      </c>
      <c r="B5" s="222"/>
      <c r="C5" s="222"/>
      <c r="D5" s="222"/>
      <c r="E5" s="5" t="s">
        <v>45</v>
      </c>
      <c r="G5" s="79"/>
    </row>
    <row r="6" spans="1:8" ht="12.75" customHeight="1" x14ac:dyDescent="0.2">
      <c r="A6" s="79"/>
      <c r="B6" s="79"/>
      <c r="C6" s="79"/>
      <c r="D6" s="79"/>
      <c r="G6" s="79"/>
    </row>
    <row r="7" spans="1:8" ht="12.75" customHeight="1" x14ac:dyDescent="0.2">
      <c r="A7" s="31" t="s">
        <v>121</v>
      </c>
      <c r="B7" s="9"/>
      <c r="C7" s="9"/>
      <c r="D7" s="9"/>
    </row>
    <row r="8" spans="1:8" ht="12.75" customHeight="1" x14ac:dyDescent="0.2">
      <c r="A8" s="60" t="s">
        <v>120</v>
      </c>
      <c r="B8" s="9"/>
      <c r="C8" s="9"/>
      <c r="D8" s="9"/>
      <c r="H8" s="5" t="s">
        <v>430</v>
      </c>
    </row>
    <row r="9" spans="1:8" ht="12.75" customHeight="1" x14ac:dyDescent="0.25">
      <c r="A9" s="9"/>
      <c r="B9" s="59" t="s">
        <v>119</v>
      </c>
      <c r="C9" s="58"/>
      <c r="D9" s="58"/>
      <c r="E9" s="12" t="s">
        <v>1</v>
      </c>
      <c r="G9" s="30">
        <v>1</v>
      </c>
      <c r="H9" s="1" t="s">
        <v>439</v>
      </c>
    </row>
    <row r="10" spans="1:8" ht="12.75" customHeight="1" x14ac:dyDescent="0.25">
      <c r="A10" s="9"/>
      <c r="B10" s="59" t="s">
        <v>118</v>
      </c>
      <c r="C10" s="58"/>
      <c r="D10" s="58"/>
      <c r="E10" s="12" t="s">
        <v>1</v>
      </c>
      <c r="G10" s="30">
        <v>1</v>
      </c>
      <c r="H10" s="1" t="s">
        <v>439</v>
      </c>
    </row>
    <row r="11" spans="1:8" ht="12.75" customHeight="1" x14ac:dyDescent="0.25">
      <c r="A11" s="9"/>
      <c r="B11" s="59" t="s">
        <v>117</v>
      </c>
      <c r="C11" s="58"/>
      <c r="D11" s="58"/>
      <c r="E11" s="12" t="s">
        <v>1</v>
      </c>
      <c r="G11" s="30">
        <v>1</v>
      </c>
      <c r="H11" s="1" t="s">
        <v>439</v>
      </c>
    </row>
    <row r="12" spans="1:8" ht="12.75" customHeight="1" x14ac:dyDescent="0.25">
      <c r="A12" s="9"/>
      <c r="B12" s="59" t="s">
        <v>116</v>
      </c>
      <c r="C12" s="58"/>
      <c r="D12" s="58"/>
      <c r="E12" s="12" t="s">
        <v>1</v>
      </c>
      <c r="G12" s="30">
        <v>0</v>
      </c>
      <c r="H12" s="1" t="s">
        <v>439</v>
      </c>
    </row>
    <row r="13" spans="1:8" ht="12.75" customHeight="1" x14ac:dyDescent="0.25">
      <c r="A13" s="9"/>
      <c r="B13" s="59" t="s">
        <v>115</v>
      </c>
      <c r="C13" s="58"/>
      <c r="D13" s="58"/>
      <c r="E13" s="12" t="s">
        <v>1</v>
      </c>
      <c r="G13" s="30">
        <v>0</v>
      </c>
      <c r="H13" s="1" t="s">
        <v>439</v>
      </c>
    </row>
    <row r="14" spans="1:8" ht="12.75" customHeight="1" x14ac:dyDescent="0.25">
      <c r="A14" s="9"/>
      <c r="B14" s="59" t="s">
        <v>114</v>
      </c>
      <c r="C14" s="58"/>
      <c r="D14" s="58"/>
      <c r="E14" s="12" t="s">
        <v>1</v>
      </c>
      <c r="G14" s="30">
        <v>0</v>
      </c>
      <c r="H14" s="1" t="s">
        <v>439</v>
      </c>
    </row>
    <row r="15" spans="1:8" ht="12.75" customHeight="1" x14ac:dyDescent="0.2">
      <c r="A15" s="9"/>
      <c r="B15" s="4" t="s">
        <v>113</v>
      </c>
      <c r="C15" s="58"/>
      <c r="D15" s="58"/>
      <c r="E15" s="12" t="s">
        <v>1</v>
      </c>
      <c r="G15" s="30">
        <v>0</v>
      </c>
      <c r="H15" s="1" t="s">
        <v>439</v>
      </c>
    </row>
    <row r="16" spans="1:8" ht="12.75" customHeight="1" x14ac:dyDescent="0.2">
      <c r="A16" s="9"/>
      <c r="B16" s="9"/>
      <c r="C16" s="9"/>
      <c r="D16" s="9"/>
      <c r="E16" s="3"/>
      <c r="G16" s="2"/>
    </row>
    <row r="17" spans="1:8" ht="12.75" customHeight="1" x14ac:dyDescent="0.2">
      <c r="A17" s="31" t="s">
        <v>112</v>
      </c>
      <c r="B17" s="9"/>
      <c r="C17" s="9"/>
      <c r="D17" s="9"/>
      <c r="E17" s="12"/>
      <c r="G17" s="9"/>
    </row>
    <row r="18" spans="1:8" ht="12.75" customHeight="1" x14ac:dyDescent="0.2">
      <c r="A18" s="9"/>
      <c r="B18" s="31" t="s">
        <v>111</v>
      </c>
      <c r="C18" s="9"/>
      <c r="D18" s="9"/>
      <c r="E18" s="12" t="s">
        <v>1</v>
      </c>
      <c r="G18" s="30" t="s">
        <v>285</v>
      </c>
    </row>
    <row r="19" spans="1:8" ht="12.75" customHeight="1" x14ac:dyDescent="0.2">
      <c r="A19" s="9"/>
      <c r="B19" s="31" t="s">
        <v>109</v>
      </c>
      <c r="C19" s="9"/>
      <c r="D19" s="9"/>
      <c r="E19" s="12" t="s">
        <v>1</v>
      </c>
      <c r="G19" s="30" t="s">
        <v>297</v>
      </c>
    </row>
    <row r="20" spans="1:8" ht="12.75" customHeight="1" x14ac:dyDescent="0.2">
      <c r="A20" s="9"/>
      <c r="B20" s="31" t="s">
        <v>108</v>
      </c>
      <c r="C20" s="9"/>
      <c r="D20" s="9"/>
      <c r="E20" s="12" t="s">
        <v>107</v>
      </c>
      <c r="G20" s="30">
        <v>3</v>
      </c>
      <c r="H20" s="1" t="s">
        <v>508</v>
      </c>
    </row>
    <row r="21" spans="1:8" ht="12.75" customHeight="1" x14ac:dyDescent="0.25">
      <c r="A21" s="9"/>
      <c r="B21" s="31" t="s">
        <v>106</v>
      </c>
      <c r="C21" s="9"/>
      <c r="D21" s="9"/>
      <c r="E21" s="12" t="s">
        <v>105</v>
      </c>
      <c r="G21" s="111">
        <v>7300</v>
      </c>
      <c r="H21" s="107" t="s">
        <v>581</v>
      </c>
    </row>
    <row r="22" spans="1:8" ht="12.75" customHeight="1" x14ac:dyDescent="0.2">
      <c r="A22" s="9"/>
      <c r="B22" s="31" t="s">
        <v>104</v>
      </c>
      <c r="C22" s="9"/>
      <c r="D22" s="9"/>
      <c r="E22" s="12" t="s">
        <v>103</v>
      </c>
      <c r="G22" s="111">
        <v>3000</v>
      </c>
      <c r="H22" s="223" t="s">
        <v>627</v>
      </c>
    </row>
    <row r="23" spans="1:8" ht="12.75" customHeight="1" x14ac:dyDescent="0.2">
      <c r="A23" s="9"/>
      <c r="B23" s="31" t="s">
        <v>102</v>
      </c>
      <c r="C23" s="9"/>
      <c r="D23" s="9"/>
      <c r="E23" s="12" t="s">
        <v>76</v>
      </c>
      <c r="G23" s="111">
        <v>2</v>
      </c>
      <c r="H23" s="223"/>
    </row>
    <row r="24" spans="1:8" ht="12.75" customHeight="1" x14ac:dyDescent="0.2">
      <c r="A24" s="9"/>
      <c r="B24" s="31" t="s">
        <v>607</v>
      </c>
      <c r="C24" s="9"/>
      <c r="D24" s="9"/>
      <c r="E24" s="12"/>
      <c r="G24" s="111">
        <v>1</v>
      </c>
      <c r="H24" s="117" t="s">
        <v>628</v>
      </c>
    </row>
    <row r="25" spans="1:8" ht="12.75" customHeight="1" x14ac:dyDescent="0.2">
      <c r="A25" s="9"/>
      <c r="B25" s="31" t="s">
        <v>608</v>
      </c>
      <c r="C25" s="9"/>
      <c r="D25" s="9"/>
      <c r="E25" s="12" t="s">
        <v>604</v>
      </c>
      <c r="G25" s="111">
        <v>2.7749999999999999</v>
      </c>
      <c r="H25" s="117" t="s">
        <v>809</v>
      </c>
    </row>
    <row r="26" spans="1:8" ht="12.75" customHeight="1" x14ac:dyDescent="0.2">
      <c r="A26" s="9"/>
      <c r="B26" s="31" t="s">
        <v>609</v>
      </c>
      <c r="C26" s="9"/>
      <c r="D26" s="9"/>
      <c r="E26" s="12" t="s">
        <v>605</v>
      </c>
      <c r="G26" s="111">
        <v>5</v>
      </c>
      <c r="H26" s="109" t="s">
        <v>484</v>
      </c>
    </row>
    <row r="27" spans="1:8" ht="12.75" customHeight="1" x14ac:dyDescent="0.2">
      <c r="A27" s="9"/>
      <c r="B27" s="31" t="s">
        <v>610</v>
      </c>
      <c r="C27" s="9"/>
      <c r="D27" s="9"/>
      <c r="E27" s="12" t="s">
        <v>101</v>
      </c>
      <c r="G27" s="11">
        <v>1569.5</v>
      </c>
      <c r="H27" s="1" t="s">
        <v>426</v>
      </c>
    </row>
    <row r="28" spans="1:8" ht="12.75" customHeight="1" x14ac:dyDescent="0.2">
      <c r="A28" s="9"/>
      <c r="B28" s="9"/>
      <c r="C28" s="9"/>
      <c r="D28" s="9"/>
      <c r="E28" s="12"/>
      <c r="G28" s="9"/>
    </row>
    <row r="29" spans="1:8" ht="12.75" customHeight="1" x14ac:dyDescent="0.2">
      <c r="A29" s="31" t="s">
        <v>100</v>
      </c>
      <c r="B29" s="9"/>
      <c r="C29" s="9"/>
      <c r="D29" s="9"/>
      <c r="E29" s="12"/>
      <c r="G29" s="9"/>
    </row>
    <row r="30" spans="1:8" ht="12.75" customHeight="1" x14ac:dyDescent="0.2">
      <c r="A30" s="9"/>
      <c r="B30" s="31" t="s">
        <v>99</v>
      </c>
      <c r="C30" s="9"/>
      <c r="D30" s="9"/>
      <c r="E30" s="12" t="s">
        <v>98</v>
      </c>
      <c r="G30" s="30">
        <v>20.3</v>
      </c>
      <c r="H30" s="1" t="s">
        <v>507</v>
      </c>
    </row>
    <row r="31" spans="1:8" ht="12.75" customHeight="1" x14ac:dyDescent="0.2">
      <c r="A31" s="9"/>
      <c r="B31" s="29" t="s">
        <v>97</v>
      </c>
      <c r="C31" s="9"/>
      <c r="D31" s="9"/>
      <c r="E31" s="12"/>
      <c r="G31" s="53"/>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9"/>
    </row>
    <row r="40" spans="1:8" ht="12.75" customHeight="1" x14ac:dyDescent="0.2">
      <c r="A40" s="31" t="s">
        <v>88</v>
      </c>
      <c r="B40" s="9"/>
      <c r="C40" s="9"/>
      <c r="D40" s="9"/>
      <c r="E40" s="12"/>
      <c r="G40" s="47"/>
    </row>
    <row r="41" spans="1:8" ht="12.75" customHeight="1" x14ac:dyDescent="0.2">
      <c r="A41" s="45" t="s">
        <v>87</v>
      </c>
      <c r="B41" s="9"/>
      <c r="C41" s="9"/>
      <c r="D41" s="9"/>
      <c r="E41" s="12"/>
      <c r="G41" s="44"/>
    </row>
    <row r="42" spans="1:8" ht="12.75" customHeight="1" x14ac:dyDescent="0.2">
      <c r="A42" s="9"/>
      <c r="B42" s="31" t="s">
        <v>86</v>
      </c>
      <c r="C42" s="9"/>
      <c r="D42" s="9"/>
      <c r="E42" s="12" t="s">
        <v>70</v>
      </c>
      <c r="G42" s="30">
        <v>843</v>
      </c>
      <c r="H42" s="1" t="s">
        <v>453</v>
      </c>
    </row>
    <row r="43" spans="1:8" ht="12.75" customHeight="1" x14ac:dyDescent="0.2">
      <c r="A43" s="9"/>
      <c r="B43" s="31" t="s">
        <v>85</v>
      </c>
      <c r="C43" s="9"/>
      <c r="D43" s="9"/>
      <c r="E43" s="12" t="s">
        <v>83</v>
      </c>
      <c r="G43" s="30">
        <v>2.78</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1</v>
      </c>
      <c r="H48" s="1" t="s">
        <v>455</v>
      </c>
    </row>
    <row r="49" spans="1:8" ht="12.75" customHeight="1" x14ac:dyDescent="0.2">
      <c r="A49" s="9"/>
      <c r="B49" s="29" t="s">
        <v>77</v>
      </c>
      <c r="C49" s="9"/>
      <c r="D49" s="9"/>
      <c r="E49" s="12" t="s">
        <v>76</v>
      </c>
      <c r="G49" s="86">
        <v>0.70599999999999996</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809</v>
      </c>
    </row>
    <row r="52" spans="1:8" ht="12.75" customHeight="1" x14ac:dyDescent="0.2">
      <c r="A52" s="9"/>
      <c r="B52" s="9"/>
      <c r="C52" s="9"/>
      <c r="D52" s="9"/>
      <c r="E52" s="12"/>
      <c r="G52" s="9"/>
    </row>
    <row r="53" spans="1:8" ht="12.75" customHeight="1" x14ac:dyDescent="0.2">
      <c r="A53" s="31" t="s">
        <v>75</v>
      </c>
      <c r="B53" s="9"/>
      <c r="C53" s="9"/>
      <c r="D53" s="9"/>
      <c r="E53" s="12"/>
      <c r="G53" s="9"/>
    </row>
    <row r="54" spans="1:8" ht="12.75" customHeight="1" x14ac:dyDescent="0.2">
      <c r="A54" s="9"/>
      <c r="B54" s="31" t="s">
        <v>74</v>
      </c>
      <c r="C54" s="9"/>
      <c r="D54" s="9"/>
      <c r="E54" s="12" t="s">
        <v>1</v>
      </c>
      <c r="G54" s="30">
        <v>0</v>
      </c>
      <c r="H54" s="1" t="s">
        <v>416</v>
      </c>
    </row>
    <row r="55" spans="1:8" ht="12.75" customHeight="1" x14ac:dyDescent="0.2">
      <c r="A55" s="9"/>
      <c r="B55" s="31" t="s">
        <v>73</v>
      </c>
      <c r="C55" s="9"/>
      <c r="D55" s="9"/>
      <c r="E55" s="12" t="s">
        <v>1</v>
      </c>
      <c r="G55" s="30">
        <v>1</v>
      </c>
      <c r="H55" s="1" t="s">
        <v>417</v>
      </c>
    </row>
    <row r="56" spans="1:8" ht="12.75" customHeight="1" x14ac:dyDescent="0.2">
      <c r="A56" s="9"/>
      <c r="B56" s="29" t="s">
        <v>72</v>
      </c>
      <c r="C56" s="9"/>
      <c r="D56" s="9"/>
      <c r="E56" s="12" t="s">
        <v>70</v>
      </c>
      <c r="G56" s="11">
        <v>51.8</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7"/>
    </row>
    <row r="59" spans="1:8" ht="12.75" customHeight="1" x14ac:dyDescent="0.2">
      <c r="A59" s="9" t="s">
        <v>69</v>
      </c>
      <c r="B59" s="10"/>
      <c r="C59" s="9"/>
      <c r="D59" s="9"/>
      <c r="E59" s="12"/>
      <c r="F59" s="8"/>
      <c r="G59" s="25"/>
    </row>
    <row r="60" spans="1:8" ht="12.75" customHeight="1" x14ac:dyDescent="0.2">
      <c r="A60" s="9"/>
      <c r="B60" s="21" t="s">
        <v>68</v>
      </c>
      <c r="C60" s="9"/>
      <c r="D60" s="9"/>
      <c r="E60" s="12"/>
      <c r="F60" s="8"/>
      <c r="G60" s="23"/>
    </row>
    <row r="61" spans="1:8" ht="12.75" customHeight="1" x14ac:dyDescent="0.2">
      <c r="A61" s="9"/>
      <c r="B61" s="21"/>
      <c r="C61" s="21" t="s">
        <v>67</v>
      </c>
      <c r="D61" s="9"/>
      <c r="E61" s="12" t="s">
        <v>1</v>
      </c>
      <c r="F61" s="8"/>
      <c r="G61" s="18">
        <v>1</v>
      </c>
      <c r="H61" s="1" t="s">
        <v>435</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1</v>
      </c>
      <c r="H65" s="1" t="s">
        <v>434</v>
      </c>
    </row>
    <row r="66" spans="1:8" ht="12.75" customHeight="1" x14ac:dyDescent="0.2">
      <c r="A66" s="9"/>
      <c r="B66" s="21"/>
      <c r="C66" s="21" t="s">
        <v>62</v>
      </c>
      <c r="D66" s="9"/>
      <c r="E66" s="12" t="s">
        <v>1</v>
      </c>
      <c r="F66" s="8"/>
      <c r="G66" s="18">
        <v>0</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87"/>
    </row>
    <row r="69" spans="1:8" ht="12.75" customHeight="1" x14ac:dyDescent="0.2">
      <c r="A69" s="16" t="s">
        <v>60</v>
      </c>
      <c r="B69" s="19"/>
      <c r="C69" s="16"/>
      <c r="D69" s="16"/>
      <c r="E69" s="15"/>
      <c r="F69" s="8"/>
      <c r="G69" s="8"/>
    </row>
    <row r="70" spans="1:8" ht="12.75" customHeight="1" x14ac:dyDescent="0.2">
      <c r="A70" s="16"/>
      <c r="B70" s="17" t="s">
        <v>59</v>
      </c>
      <c r="C70" s="16"/>
      <c r="D70" s="16"/>
      <c r="E70" s="15"/>
      <c r="F70" s="8"/>
      <c r="G70" s="88"/>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0</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90"/>
    </row>
    <row r="76" spans="1:8" ht="12.75" customHeight="1" x14ac:dyDescent="0.2">
      <c r="A76" s="9"/>
      <c r="B76" s="10"/>
      <c r="C76" s="9" t="s">
        <v>53</v>
      </c>
      <c r="D76" s="9"/>
      <c r="E76" s="12" t="s">
        <v>49</v>
      </c>
      <c r="F76" s="8"/>
      <c r="G76" s="133">
        <v>8277</v>
      </c>
      <c r="H76" s="1" t="s">
        <v>666</v>
      </c>
    </row>
    <row r="77" spans="1:8" ht="12.75" customHeight="1" x14ac:dyDescent="0.2">
      <c r="A77" s="9"/>
      <c r="B77" s="10"/>
      <c r="C77" s="9" t="s">
        <v>52</v>
      </c>
      <c r="D77" s="9"/>
      <c r="E77" s="12" t="s">
        <v>49</v>
      </c>
      <c r="F77" s="8"/>
      <c r="G77" s="18">
        <v>0</v>
      </c>
    </row>
    <row r="78" spans="1:8" ht="12.75" customHeight="1" x14ac:dyDescent="0.2">
      <c r="A78" s="9"/>
      <c r="B78" s="10"/>
      <c r="C78" s="9" t="s">
        <v>51</v>
      </c>
      <c r="D78" s="9"/>
      <c r="E78" s="12" t="s">
        <v>49</v>
      </c>
      <c r="F78" s="8"/>
      <c r="G78" s="18">
        <v>0</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14"/>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H82" s="106" t="s">
        <v>428</v>
      </c>
    </row>
    <row r="83" spans="1:8" x14ac:dyDescent="0.2">
      <c r="H83" s="1" t="s">
        <v>795</v>
      </c>
    </row>
  </sheetData>
  <mergeCells count="2">
    <mergeCell ref="A5:D5"/>
    <mergeCell ref="H22:H23"/>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
  <sheetViews>
    <sheetView showGridLines="0" workbookViewId="0">
      <selection activeCell="H51" sqref="H51"/>
    </sheetView>
  </sheetViews>
  <sheetFormatPr defaultColWidth="8.85546875" defaultRowHeight="12.75" x14ac:dyDescent="0.2"/>
  <cols>
    <col min="1" max="7" width="8.85546875" style="1"/>
    <col min="8" max="8" width="151.42578125" style="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row r="5" spans="1:8" ht="12.75" customHeight="1" x14ac:dyDescent="0.2">
      <c r="A5" s="222" t="s">
        <v>46</v>
      </c>
      <c r="B5" s="222"/>
      <c r="C5" s="222"/>
      <c r="D5" s="222"/>
      <c r="E5" s="5" t="s">
        <v>45</v>
      </c>
      <c r="G5" s="79"/>
    </row>
    <row r="6" spans="1:8" ht="12.75" customHeight="1" x14ac:dyDescent="0.2">
      <c r="A6" s="79"/>
      <c r="B6" s="79"/>
      <c r="C6" s="79"/>
      <c r="D6" s="79"/>
    </row>
    <row r="7" spans="1:8" ht="12.75" customHeight="1" x14ac:dyDescent="0.2">
      <c r="A7" s="31" t="s">
        <v>121</v>
      </c>
      <c r="B7" s="9"/>
      <c r="C7" s="9"/>
      <c r="D7" s="9"/>
    </row>
    <row r="8" spans="1:8" ht="12.75" customHeight="1" x14ac:dyDescent="0.2">
      <c r="A8" s="60" t="s">
        <v>120</v>
      </c>
      <c r="B8" s="9"/>
      <c r="C8" s="9"/>
      <c r="D8" s="9"/>
      <c r="H8" s="5" t="s">
        <v>430</v>
      </c>
    </row>
    <row r="9" spans="1:8" ht="12.75" customHeight="1" x14ac:dyDescent="0.25">
      <c r="A9" s="9"/>
      <c r="B9" s="59" t="s">
        <v>119</v>
      </c>
      <c r="C9" s="58"/>
      <c r="D9" s="58"/>
      <c r="E9" s="12" t="s">
        <v>1</v>
      </c>
      <c r="G9" s="30">
        <v>1</v>
      </c>
      <c r="H9" s="1" t="s">
        <v>439</v>
      </c>
    </row>
    <row r="10" spans="1:8" ht="12.75" customHeight="1" x14ac:dyDescent="0.25">
      <c r="A10" s="9"/>
      <c r="B10" s="59" t="s">
        <v>118</v>
      </c>
      <c r="C10" s="58"/>
      <c r="D10" s="58"/>
      <c r="E10" s="12" t="s">
        <v>1</v>
      </c>
      <c r="G10" s="30">
        <v>1</v>
      </c>
      <c r="H10" s="1" t="s">
        <v>439</v>
      </c>
    </row>
    <row r="11" spans="1:8" ht="12.75" customHeight="1" x14ac:dyDescent="0.25">
      <c r="A11" s="9"/>
      <c r="B11" s="59" t="s">
        <v>117</v>
      </c>
      <c r="C11" s="58"/>
      <c r="D11" s="58"/>
      <c r="E11" s="12" t="s">
        <v>1</v>
      </c>
      <c r="G11" s="30">
        <v>1</v>
      </c>
      <c r="H11" s="1" t="s">
        <v>439</v>
      </c>
    </row>
    <row r="12" spans="1:8" ht="12.75" customHeight="1" x14ac:dyDescent="0.25">
      <c r="A12" s="9"/>
      <c r="B12" s="59" t="s">
        <v>116</v>
      </c>
      <c r="C12" s="58"/>
      <c r="D12" s="58"/>
      <c r="E12" s="12" t="s">
        <v>1</v>
      </c>
      <c r="G12" s="30">
        <v>0</v>
      </c>
      <c r="H12" s="1" t="s">
        <v>439</v>
      </c>
    </row>
    <row r="13" spans="1:8" ht="12.75" customHeight="1" x14ac:dyDescent="0.25">
      <c r="A13" s="9"/>
      <c r="B13" s="59" t="s">
        <v>115</v>
      </c>
      <c r="C13" s="58"/>
      <c r="D13" s="58"/>
      <c r="E13" s="12" t="s">
        <v>1</v>
      </c>
      <c r="G13" s="30">
        <v>0</v>
      </c>
      <c r="H13" s="1" t="s">
        <v>439</v>
      </c>
    </row>
    <row r="14" spans="1:8" ht="12.75" customHeight="1" x14ac:dyDescent="0.25">
      <c r="A14" s="9"/>
      <c r="B14" s="59" t="s">
        <v>114</v>
      </c>
      <c r="C14" s="58"/>
      <c r="D14" s="58"/>
      <c r="E14" s="12" t="s">
        <v>1</v>
      </c>
      <c r="G14" s="30">
        <v>0</v>
      </c>
      <c r="H14" s="1" t="s">
        <v>439</v>
      </c>
    </row>
    <row r="15" spans="1:8" ht="12.75" customHeight="1" x14ac:dyDescent="0.2">
      <c r="A15" s="9"/>
      <c r="B15" s="4" t="s">
        <v>113</v>
      </c>
      <c r="C15" s="58"/>
      <c r="D15" s="58"/>
      <c r="E15" s="12" t="s">
        <v>1</v>
      </c>
      <c r="G15" s="30">
        <v>0</v>
      </c>
      <c r="H15" s="1" t="s">
        <v>439</v>
      </c>
    </row>
    <row r="16" spans="1:8" ht="12.75" customHeight="1" x14ac:dyDescent="0.2">
      <c r="A16" s="9"/>
      <c r="B16" s="9"/>
      <c r="C16" s="9"/>
      <c r="D16" s="9"/>
      <c r="E16" s="3"/>
      <c r="G16" s="57"/>
    </row>
    <row r="17" spans="1:8" ht="12.75" customHeight="1" x14ac:dyDescent="0.2">
      <c r="A17" s="31" t="s">
        <v>112</v>
      </c>
      <c r="B17" s="9"/>
      <c r="C17" s="9"/>
      <c r="D17" s="9"/>
      <c r="E17" s="12"/>
      <c r="G17" s="32"/>
    </row>
    <row r="18" spans="1:8" ht="12.75" customHeight="1" x14ac:dyDescent="0.2">
      <c r="A18" s="9"/>
      <c r="B18" s="31" t="s">
        <v>111</v>
      </c>
      <c r="C18" s="9"/>
      <c r="D18" s="9"/>
      <c r="E18" s="12" t="s">
        <v>1</v>
      </c>
      <c r="G18" s="54" t="s">
        <v>286</v>
      </c>
    </row>
    <row r="19" spans="1:8" ht="12.75" customHeight="1" x14ac:dyDescent="0.2">
      <c r="A19" s="9"/>
      <c r="B19" s="31" t="s">
        <v>109</v>
      </c>
      <c r="C19" s="9"/>
      <c r="D19" s="9"/>
      <c r="E19" s="12" t="s">
        <v>1</v>
      </c>
      <c r="G19" s="54" t="s">
        <v>298</v>
      </c>
    </row>
    <row r="20" spans="1:8" ht="12.75" customHeight="1" x14ac:dyDescent="0.25">
      <c r="A20" s="9"/>
      <c r="B20" s="31" t="s">
        <v>108</v>
      </c>
      <c r="C20" s="9"/>
      <c r="D20" s="9"/>
      <c r="E20" s="12" t="s">
        <v>107</v>
      </c>
      <c r="G20" s="111">
        <v>29</v>
      </c>
      <c r="H20" s="107" t="s">
        <v>582</v>
      </c>
    </row>
    <row r="21" spans="1:8" ht="12.75" customHeight="1" x14ac:dyDescent="0.25">
      <c r="A21" s="9"/>
      <c r="B21" s="31" t="s">
        <v>106</v>
      </c>
      <c r="C21" s="9"/>
      <c r="D21" s="9"/>
      <c r="E21" s="12" t="s">
        <v>105</v>
      </c>
      <c r="G21" s="112">
        <v>5560</v>
      </c>
      <c r="H21" s="107" t="s">
        <v>583</v>
      </c>
    </row>
    <row r="22" spans="1:8" ht="12.75" customHeight="1" x14ac:dyDescent="0.2">
      <c r="A22" s="9"/>
      <c r="B22" s="31" t="s">
        <v>104</v>
      </c>
      <c r="C22" s="9"/>
      <c r="D22" s="9"/>
      <c r="E22" s="12" t="s">
        <v>103</v>
      </c>
      <c r="G22" s="111">
        <v>3000</v>
      </c>
      <c r="H22" s="223" t="s">
        <v>627</v>
      </c>
    </row>
    <row r="23" spans="1:8" ht="12.75" customHeight="1" x14ac:dyDescent="0.2">
      <c r="A23" s="9"/>
      <c r="B23" s="31" t="s">
        <v>102</v>
      </c>
      <c r="C23" s="9"/>
      <c r="D23" s="9"/>
      <c r="E23" s="12" t="s">
        <v>76</v>
      </c>
      <c r="G23" s="111">
        <v>2</v>
      </c>
      <c r="H23" s="223"/>
    </row>
    <row r="24" spans="1:8" ht="12.75" customHeight="1" x14ac:dyDescent="0.2">
      <c r="A24" s="9"/>
      <c r="B24" s="31" t="s">
        <v>607</v>
      </c>
      <c r="C24" s="9"/>
      <c r="D24" s="9"/>
      <c r="E24" s="12"/>
      <c r="G24" s="111">
        <v>1</v>
      </c>
      <c r="H24" s="117" t="s">
        <v>628</v>
      </c>
    </row>
    <row r="25" spans="1:8" ht="12.75" customHeight="1" x14ac:dyDescent="0.2">
      <c r="A25" s="9"/>
      <c r="B25" s="31" t="s">
        <v>608</v>
      </c>
      <c r="C25" s="9"/>
      <c r="D25" s="9"/>
      <c r="E25" s="12" t="s">
        <v>604</v>
      </c>
      <c r="G25" s="111">
        <v>3.25</v>
      </c>
      <c r="H25" s="116" t="s">
        <v>660</v>
      </c>
    </row>
    <row r="26" spans="1:8" ht="12.75" customHeight="1" x14ac:dyDescent="0.2">
      <c r="A26" s="9"/>
      <c r="B26" s="31" t="s">
        <v>609</v>
      </c>
      <c r="C26" s="9"/>
      <c r="D26" s="9"/>
      <c r="E26" s="12" t="s">
        <v>605</v>
      </c>
      <c r="G26" s="111">
        <v>10</v>
      </c>
      <c r="H26" s="118" t="s">
        <v>661</v>
      </c>
    </row>
    <row r="27" spans="1:8" ht="12.75" customHeight="1" x14ac:dyDescent="0.2">
      <c r="A27" s="9"/>
      <c r="B27" s="31" t="s">
        <v>610</v>
      </c>
      <c r="C27" s="9"/>
      <c r="D27" s="9"/>
      <c r="E27" s="12" t="s">
        <v>101</v>
      </c>
      <c r="G27" s="54">
        <v>1195.4000000000001</v>
      </c>
      <c r="H27" s="1" t="s">
        <v>426</v>
      </c>
    </row>
    <row r="28" spans="1:8" ht="12.75" customHeight="1" x14ac:dyDescent="0.2">
      <c r="A28" s="9"/>
      <c r="B28" s="9"/>
      <c r="C28" s="9"/>
      <c r="D28" s="9"/>
      <c r="E28" s="12"/>
      <c r="G28" s="32"/>
    </row>
    <row r="29" spans="1:8" ht="12.75" customHeight="1" x14ac:dyDescent="0.2">
      <c r="A29" s="31" t="s">
        <v>100</v>
      </c>
      <c r="B29" s="9"/>
      <c r="C29" s="9"/>
      <c r="D29" s="9"/>
      <c r="E29" s="12"/>
      <c r="G29" s="32"/>
    </row>
    <row r="30" spans="1:8" ht="12.75" customHeight="1" x14ac:dyDescent="0.2">
      <c r="A30" s="9"/>
      <c r="B30" s="31" t="s">
        <v>99</v>
      </c>
      <c r="C30" s="9"/>
      <c r="D30" s="9"/>
      <c r="E30" s="12" t="s">
        <v>98</v>
      </c>
      <c r="G30" s="54">
        <v>20.2</v>
      </c>
      <c r="H30" s="1" t="s">
        <v>510</v>
      </c>
    </row>
    <row r="31" spans="1:8" ht="12.75" customHeight="1" x14ac:dyDescent="0.2">
      <c r="A31" s="9"/>
      <c r="B31" s="29" t="s">
        <v>97</v>
      </c>
      <c r="C31" s="9"/>
      <c r="D31" s="9"/>
      <c r="E31" s="12"/>
      <c r="G31" s="52"/>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8"/>
    </row>
    <row r="40" spans="1:8" ht="12.75" customHeight="1" x14ac:dyDescent="0.25">
      <c r="A40" s="31" t="s">
        <v>88</v>
      </c>
      <c r="B40" s="9"/>
      <c r="C40" s="9"/>
      <c r="D40" s="9"/>
      <c r="E40" s="12"/>
      <c r="G40" s="46"/>
    </row>
    <row r="41" spans="1:8" ht="12.75" customHeight="1" x14ac:dyDescent="0.25">
      <c r="A41" s="45" t="s">
        <v>87</v>
      </c>
      <c r="B41" s="9"/>
      <c r="C41" s="9"/>
      <c r="D41" s="9"/>
      <c r="E41" s="12"/>
      <c r="G41" s="43"/>
    </row>
    <row r="42" spans="1:8" ht="12.75" customHeight="1" x14ac:dyDescent="0.2">
      <c r="A42" s="9"/>
      <c r="B42" s="31" t="s">
        <v>86</v>
      </c>
      <c r="C42" s="9"/>
      <c r="D42" s="9"/>
      <c r="E42" s="12" t="s">
        <v>70</v>
      </c>
      <c r="G42" s="112">
        <v>1703</v>
      </c>
      <c r="H42" s="1" t="s">
        <v>511</v>
      </c>
    </row>
    <row r="43" spans="1:8" ht="12.75" customHeight="1" x14ac:dyDescent="0.2">
      <c r="A43" s="9"/>
      <c r="B43" s="31" t="s">
        <v>85</v>
      </c>
      <c r="C43" s="9"/>
      <c r="D43" s="9"/>
      <c r="E43" s="12" t="s">
        <v>83</v>
      </c>
      <c r="G43" s="54">
        <v>6.9</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1</v>
      </c>
      <c r="H48" s="1" t="s">
        <v>455</v>
      </c>
    </row>
    <row r="49" spans="1:8" ht="12.75" customHeight="1" x14ac:dyDescent="0.2">
      <c r="A49" s="9"/>
      <c r="B49" s="29" t="s">
        <v>77</v>
      </c>
      <c r="C49" s="9"/>
      <c r="D49" s="9"/>
      <c r="E49" s="12" t="s">
        <v>76</v>
      </c>
      <c r="G49" s="135">
        <v>0</v>
      </c>
      <c r="H49" s="108" t="s">
        <v>531</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809</v>
      </c>
    </row>
    <row r="52" spans="1:8" ht="12.75" customHeight="1" x14ac:dyDescent="0.2">
      <c r="A52" s="9"/>
      <c r="B52" s="9"/>
      <c r="C52" s="9"/>
      <c r="D52" s="9"/>
      <c r="E52" s="12"/>
      <c r="G52" s="32"/>
    </row>
    <row r="53" spans="1:8" ht="12.75" customHeight="1" x14ac:dyDescent="0.2">
      <c r="A53" s="31" t="s">
        <v>75</v>
      </c>
      <c r="B53" s="9"/>
      <c r="C53" s="9"/>
      <c r="D53" s="9"/>
      <c r="E53" s="12"/>
      <c r="G53" s="32"/>
    </row>
    <row r="54" spans="1:8" ht="12.75" customHeight="1" x14ac:dyDescent="0.2">
      <c r="A54" s="9"/>
      <c r="B54" s="31" t="s">
        <v>74</v>
      </c>
      <c r="C54" s="9"/>
      <c r="D54" s="9"/>
      <c r="E54" s="12" t="s">
        <v>1</v>
      </c>
      <c r="G54" s="54">
        <v>0</v>
      </c>
      <c r="H54" s="1" t="s">
        <v>416</v>
      </c>
    </row>
    <row r="55" spans="1:8" ht="12.75" customHeight="1" x14ac:dyDescent="0.2">
      <c r="A55" s="9"/>
      <c r="B55" s="31" t="s">
        <v>73</v>
      </c>
      <c r="C55" s="9"/>
      <c r="D55" s="9"/>
      <c r="E55" s="12" t="s">
        <v>1</v>
      </c>
      <c r="G55" s="54">
        <v>1</v>
      </c>
      <c r="H55" s="1" t="s">
        <v>417</v>
      </c>
    </row>
    <row r="56" spans="1:8" ht="12.75" customHeight="1" x14ac:dyDescent="0.2">
      <c r="A56" s="9"/>
      <c r="B56" s="29" t="s">
        <v>72</v>
      </c>
      <c r="C56" s="9"/>
      <c r="D56" s="9"/>
      <c r="E56" s="12" t="s">
        <v>70</v>
      </c>
      <c r="G56" s="84">
        <v>1362.8</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6"/>
    </row>
    <row r="59" spans="1:8" ht="12.75" customHeight="1" x14ac:dyDescent="0.2">
      <c r="A59" s="9" t="s">
        <v>69</v>
      </c>
      <c r="B59" s="10"/>
      <c r="C59" s="9"/>
      <c r="D59" s="9"/>
      <c r="E59" s="12"/>
      <c r="F59" s="8"/>
      <c r="G59" s="24"/>
    </row>
    <row r="60" spans="1:8" ht="12.75" customHeight="1" x14ac:dyDescent="0.2">
      <c r="A60" s="9"/>
      <c r="B60" s="21" t="s">
        <v>68</v>
      </c>
      <c r="C60" s="9"/>
      <c r="D60" s="9"/>
      <c r="E60" s="12"/>
      <c r="F60" s="8"/>
      <c r="G60" s="22"/>
    </row>
    <row r="61" spans="1:8" ht="12.75" customHeight="1" x14ac:dyDescent="0.2">
      <c r="A61" s="9"/>
      <c r="B61" s="21"/>
      <c r="C61" s="21" t="s">
        <v>67</v>
      </c>
      <c r="D61" s="9"/>
      <c r="E61" s="12" t="s">
        <v>1</v>
      </c>
      <c r="F61" s="8"/>
      <c r="G61" s="18">
        <v>1</v>
      </c>
      <c r="H61" s="1" t="s">
        <v>435</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1</v>
      </c>
      <c r="H65" s="1" t="s">
        <v>434</v>
      </c>
    </row>
    <row r="66" spans="1:8" ht="12.75" customHeight="1" x14ac:dyDescent="0.2">
      <c r="A66" s="9"/>
      <c r="B66" s="21"/>
      <c r="C66" s="21" t="s">
        <v>62</v>
      </c>
      <c r="D66" s="9"/>
      <c r="E66" s="12" t="s">
        <v>1</v>
      </c>
      <c r="F66" s="8"/>
      <c r="G66" s="18">
        <v>0</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20"/>
    </row>
    <row r="69" spans="1:8" ht="12.75" customHeight="1" x14ac:dyDescent="0.2">
      <c r="A69" s="16" t="s">
        <v>60</v>
      </c>
      <c r="B69" s="19"/>
      <c r="C69" s="16"/>
      <c r="D69" s="16"/>
      <c r="E69" s="15"/>
      <c r="F69" s="8"/>
      <c r="G69" s="7"/>
    </row>
    <row r="70" spans="1:8" ht="12.75" customHeight="1" x14ac:dyDescent="0.2">
      <c r="A70" s="16"/>
      <c r="B70" s="17" t="s">
        <v>59</v>
      </c>
      <c r="C70" s="16"/>
      <c r="D70" s="16"/>
      <c r="E70" s="15"/>
      <c r="F70" s="8"/>
      <c r="G70" s="89"/>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0</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91"/>
    </row>
    <row r="76" spans="1:8" ht="12.75" customHeight="1" x14ac:dyDescent="0.2">
      <c r="A76" s="9"/>
      <c r="B76" s="10"/>
      <c r="C76" s="9" t="s">
        <v>53</v>
      </c>
      <c r="D76" s="9"/>
      <c r="E76" s="12" t="s">
        <v>49</v>
      </c>
      <c r="F76" s="8"/>
      <c r="G76" s="84">
        <v>9563</v>
      </c>
      <c r="H76" s="1" t="s">
        <v>667</v>
      </c>
    </row>
    <row r="77" spans="1:8" ht="12.75" customHeight="1" x14ac:dyDescent="0.2">
      <c r="A77" s="9"/>
      <c r="B77" s="10"/>
      <c r="C77" s="9" t="s">
        <v>52</v>
      </c>
      <c r="D77" s="9"/>
      <c r="E77" s="12" t="s">
        <v>49</v>
      </c>
      <c r="F77" s="8"/>
      <c r="G77" s="18">
        <v>0</v>
      </c>
    </row>
    <row r="78" spans="1:8" ht="12.75" customHeight="1" x14ac:dyDescent="0.2">
      <c r="A78" s="9"/>
      <c r="B78" s="10"/>
      <c r="C78" s="9" t="s">
        <v>51</v>
      </c>
      <c r="D78" s="9"/>
      <c r="E78" s="12" t="s">
        <v>49</v>
      </c>
      <c r="F78" s="8"/>
      <c r="G78" s="18">
        <v>0</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13"/>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H82" s="106" t="s">
        <v>428</v>
      </c>
    </row>
    <row r="83" spans="1:8" ht="12.75" customHeight="1" x14ac:dyDescent="0.2">
      <c r="H83" s="1" t="s">
        <v>795</v>
      </c>
    </row>
    <row r="84" spans="1:8" ht="12.75" customHeight="1" x14ac:dyDescent="0.2"/>
  </sheetData>
  <mergeCells count="2">
    <mergeCell ref="A5:D5"/>
    <mergeCell ref="H22:H23"/>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H103"/>
  <sheetViews>
    <sheetView showGridLines="0" workbookViewId="0"/>
  </sheetViews>
  <sheetFormatPr defaultColWidth="8.85546875" defaultRowHeight="12.75" x14ac:dyDescent="0.2"/>
  <cols>
    <col min="1" max="1" width="29.85546875" style="1" customWidth="1"/>
    <col min="2" max="2" width="9.42578125" style="1" customWidth="1"/>
    <col min="3" max="4" width="12.42578125" style="1" customWidth="1"/>
    <col min="5" max="5" width="20.85546875" style="1" customWidth="1"/>
    <col min="6" max="6" width="15.42578125" style="1" customWidth="1"/>
    <col min="7" max="7" width="9.7109375" style="1" bestFit="1" customWidth="1"/>
    <col min="8" max="8" width="117.85546875" style="1" bestFit="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c r="H4" s="227" t="s">
        <v>513</v>
      </c>
    </row>
    <row r="5" spans="1:8" ht="12.75" customHeight="1" x14ac:dyDescent="0.2">
      <c r="A5" s="222" t="s">
        <v>46</v>
      </c>
      <c r="B5" s="222"/>
      <c r="C5" s="222"/>
      <c r="D5" s="222"/>
      <c r="E5" s="5" t="s">
        <v>45</v>
      </c>
      <c r="G5" s="79"/>
      <c r="H5" s="228"/>
    </row>
    <row r="6" spans="1:8" ht="12.75" customHeight="1" x14ac:dyDescent="0.2">
      <c r="A6" s="79"/>
      <c r="B6" s="79"/>
      <c r="C6" s="79"/>
      <c r="D6" s="79"/>
      <c r="G6" s="79"/>
      <c r="H6" s="228"/>
    </row>
    <row r="7" spans="1:8" ht="12.75" customHeight="1" x14ac:dyDescent="0.2">
      <c r="A7" s="31" t="s">
        <v>121</v>
      </c>
      <c r="B7" s="9"/>
      <c r="C7" s="9"/>
      <c r="D7" s="9"/>
      <c r="G7" s="9"/>
    </row>
    <row r="8" spans="1:8" ht="12.75" customHeight="1" x14ac:dyDescent="0.2">
      <c r="A8" s="60" t="s">
        <v>120</v>
      </c>
      <c r="B8" s="9"/>
      <c r="C8" s="9"/>
      <c r="D8" s="9"/>
      <c r="G8" s="9"/>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57"/>
    </row>
    <row r="17" spans="1:8" ht="12.75" customHeight="1" x14ac:dyDescent="0.2">
      <c r="A17" s="31" t="s">
        <v>112</v>
      </c>
      <c r="B17" s="9"/>
      <c r="C17" s="9"/>
      <c r="D17" s="9"/>
      <c r="E17" s="12"/>
      <c r="G17" s="32"/>
    </row>
    <row r="18" spans="1:8" ht="12.75" customHeight="1" x14ac:dyDescent="0.2">
      <c r="A18" s="9"/>
      <c r="B18" s="31" t="s">
        <v>111</v>
      </c>
      <c r="C18" s="9"/>
      <c r="D18" s="9"/>
      <c r="E18" s="12" t="s">
        <v>1</v>
      </c>
      <c r="G18" s="54" t="s">
        <v>312</v>
      </c>
    </row>
    <row r="19" spans="1:8" ht="12.75" customHeight="1" x14ac:dyDescent="0.2">
      <c r="A19" s="9"/>
      <c r="B19" s="31" t="s">
        <v>109</v>
      </c>
      <c r="C19" s="9"/>
      <c r="D19" s="9"/>
      <c r="E19" s="12" t="s">
        <v>1</v>
      </c>
      <c r="G19" s="54" t="s">
        <v>313</v>
      </c>
    </row>
    <row r="20" spans="1:8" ht="12.75" customHeight="1" x14ac:dyDescent="0.2">
      <c r="A20" s="9"/>
      <c r="B20" s="31" t="s">
        <v>108</v>
      </c>
      <c r="C20" s="9"/>
      <c r="D20" s="9"/>
      <c r="E20" s="12" t="s">
        <v>107</v>
      </c>
      <c r="G20" s="54">
        <v>53</v>
      </c>
      <c r="H20" s="1" t="s">
        <v>658</v>
      </c>
    </row>
    <row r="21" spans="1:8" ht="12.75" customHeight="1" x14ac:dyDescent="0.25">
      <c r="A21" s="9"/>
      <c r="B21" s="31" t="s">
        <v>106</v>
      </c>
      <c r="C21" s="9"/>
      <c r="D21" s="9"/>
      <c r="E21" s="12" t="s">
        <v>105</v>
      </c>
      <c r="G21" s="54">
        <v>6250</v>
      </c>
      <c r="H21" s="107" t="s">
        <v>584</v>
      </c>
    </row>
    <row r="22" spans="1:8" ht="12.75" customHeight="1" x14ac:dyDescent="0.2">
      <c r="A22" s="9"/>
      <c r="B22" s="31" t="s">
        <v>104</v>
      </c>
      <c r="C22" s="9"/>
      <c r="D22" s="9"/>
      <c r="E22" s="12" t="s">
        <v>103</v>
      </c>
      <c r="G22" s="54">
        <v>1500</v>
      </c>
      <c r="H22" s="226" t="s">
        <v>514</v>
      </c>
    </row>
    <row r="23" spans="1:8" ht="12.75" customHeight="1" x14ac:dyDescent="0.2">
      <c r="A23" s="9"/>
      <c r="B23" s="31" t="s">
        <v>102</v>
      </c>
      <c r="C23" s="9"/>
      <c r="D23" s="9"/>
      <c r="E23" s="12" t="s">
        <v>76</v>
      </c>
      <c r="G23" s="54">
        <v>36</v>
      </c>
      <c r="H23" s="226"/>
    </row>
    <row r="24" spans="1:8" ht="12.75" customHeight="1" x14ac:dyDescent="0.2">
      <c r="A24" s="9"/>
      <c r="B24" s="31" t="s">
        <v>607</v>
      </c>
      <c r="C24" s="9"/>
      <c r="D24" s="9"/>
      <c r="E24" s="12"/>
      <c r="G24" s="54">
        <v>18</v>
      </c>
      <c r="H24" s="117" t="s">
        <v>628</v>
      </c>
    </row>
    <row r="25" spans="1:8" ht="12.75" customHeight="1" x14ac:dyDescent="0.2">
      <c r="A25" s="9"/>
      <c r="B25" s="31" t="s">
        <v>608</v>
      </c>
      <c r="C25" s="9"/>
      <c r="D25" s="9"/>
      <c r="E25" s="12" t="s">
        <v>604</v>
      </c>
      <c r="G25" s="54">
        <v>2.7749999999999999</v>
      </c>
      <c r="H25" s="117" t="s">
        <v>809</v>
      </c>
    </row>
    <row r="26" spans="1:8" ht="12.75" customHeight="1" x14ac:dyDescent="0.2">
      <c r="A26" s="9"/>
      <c r="B26" s="31" t="s">
        <v>609</v>
      </c>
      <c r="C26" s="9"/>
      <c r="D26" s="9"/>
      <c r="E26" s="12" t="s">
        <v>605</v>
      </c>
      <c r="G26" s="54">
        <v>3</v>
      </c>
      <c r="H26" s="117" t="s">
        <v>809</v>
      </c>
    </row>
    <row r="27" spans="1:8" ht="12.75" customHeight="1" x14ac:dyDescent="0.2">
      <c r="A27" s="9"/>
      <c r="B27" s="31" t="s">
        <v>610</v>
      </c>
      <c r="C27" s="9"/>
      <c r="D27" s="9"/>
      <c r="E27" s="12" t="s">
        <v>101</v>
      </c>
      <c r="G27" s="84">
        <v>1343.8</v>
      </c>
      <c r="H27" s="1" t="s">
        <v>426</v>
      </c>
    </row>
    <row r="28" spans="1:8" ht="12.75" customHeight="1" x14ac:dyDescent="0.2">
      <c r="A28" s="9"/>
      <c r="B28" s="9"/>
      <c r="C28" s="9"/>
      <c r="D28" s="9"/>
      <c r="E28" s="12"/>
      <c r="G28" s="32"/>
    </row>
    <row r="29" spans="1:8" ht="12.75" customHeight="1" x14ac:dyDescent="0.2">
      <c r="A29" s="31" t="s">
        <v>100</v>
      </c>
      <c r="B29" s="9"/>
      <c r="C29" s="9"/>
      <c r="D29" s="9"/>
      <c r="E29" s="12"/>
      <c r="G29" s="32"/>
    </row>
    <row r="30" spans="1:8" ht="12.75" customHeight="1" x14ac:dyDescent="0.25">
      <c r="A30" s="9"/>
      <c r="B30" s="31" t="s">
        <v>99</v>
      </c>
      <c r="C30" s="9"/>
      <c r="D30" s="9"/>
      <c r="E30" s="12" t="s">
        <v>98</v>
      </c>
      <c r="G30" s="54">
        <v>40</v>
      </c>
      <c r="H30" s="107" t="s">
        <v>512</v>
      </c>
    </row>
    <row r="31" spans="1:8" ht="12.75" customHeight="1" x14ac:dyDescent="0.2">
      <c r="A31" s="9"/>
      <c r="B31" s="29" t="s">
        <v>97</v>
      </c>
      <c r="C31" s="9"/>
      <c r="D31" s="9"/>
      <c r="E31" s="12"/>
      <c r="G31" s="52"/>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8"/>
    </row>
    <row r="40" spans="1:8" ht="12.75" customHeight="1" x14ac:dyDescent="0.25">
      <c r="A40" s="31" t="s">
        <v>88</v>
      </c>
      <c r="B40" s="9"/>
      <c r="C40" s="9"/>
      <c r="D40" s="9"/>
      <c r="E40" s="12"/>
      <c r="G40" s="46"/>
    </row>
    <row r="41" spans="1:8" ht="12.75" customHeight="1" x14ac:dyDescent="0.25">
      <c r="A41" s="45" t="s">
        <v>87</v>
      </c>
      <c r="B41" s="9"/>
      <c r="C41" s="9"/>
      <c r="D41" s="9"/>
      <c r="E41" s="12"/>
      <c r="G41" s="43"/>
    </row>
    <row r="42" spans="1:8" ht="12.75" customHeight="1" x14ac:dyDescent="0.2">
      <c r="A42" s="9"/>
      <c r="B42" s="31" t="s">
        <v>86</v>
      </c>
      <c r="C42" s="9"/>
      <c r="D42" s="9"/>
      <c r="E42" s="12" t="s">
        <v>70</v>
      </c>
      <c r="G42" s="54">
        <v>1431</v>
      </c>
      <c r="H42" s="1" t="s">
        <v>453</v>
      </c>
    </row>
    <row r="43" spans="1:8" ht="12.75" customHeight="1" x14ac:dyDescent="0.2">
      <c r="A43" s="9"/>
      <c r="B43" s="31" t="s">
        <v>85</v>
      </c>
      <c r="C43" s="9"/>
      <c r="D43" s="9"/>
      <c r="E43" s="12" t="s">
        <v>83</v>
      </c>
      <c r="G43" s="84">
        <v>16</v>
      </c>
      <c r="H43" s="1" t="s">
        <v>515</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0</v>
      </c>
      <c r="H48" s="1" t="s">
        <v>439</v>
      </c>
    </row>
    <row r="49" spans="1:8" ht="12.75" customHeight="1" x14ac:dyDescent="0.2">
      <c r="A49" s="9"/>
      <c r="B49" s="29" t="s">
        <v>77</v>
      </c>
      <c r="C49" s="9"/>
      <c r="D49" s="9"/>
      <c r="E49" s="12" t="s">
        <v>76</v>
      </c>
      <c r="G49" s="84">
        <v>0</v>
      </c>
      <c r="H49" s="108" t="s">
        <v>516</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809</v>
      </c>
    </row>
    <row r="52" spans="1:8" ht="12.75" customHeight="1" x14ac:dyDescent="0.2">
      <c r="A52" s="9"/>
      <c r="B52" s="9"/>
      <c r="C52" s="9"/>
      <c r="D52" s="9"/>
      <c r="E52" s="12"/>
      <c r="G52" s="32"/>
    </row>
    <row r="53" spans="1:8" ht="12.75" customHeight="1" x14ac:dyDescent="0.2">
      <c r="A53" s="31" t="s">
        <v>75</v>
      </c>
      <c r="B53" s="9"/>
      <c r="C53" s="9"/>
      <c r="D53" s="9"/>
      <c r="E53" s="12"/>
      <c r="G53" s="32"/>
    </row>
    <row r="54" spans="1:8" ht="12.75" customHeight="1" x14ac:dyDescent="0.2">
      <c r="A54" s="9"/>
      <c r="B54" s="31" t="s">
        <v>74</v>
      </c>
      <c r="C54" s="9"/>
      <c r="D54" s="9"/>
      <c r="E54" s="12" t="s">
        <v>1</v>
      </c>
      <c r="G54" s="54">
        <v>0</v>
      </c>
      <c r="H54" s="1" t="s">
        <v>416</v>
      </c>
    </row>
    <row r="55" spans="1:8" ht="12.75" customHeight="1" x14ac:dyDescent="0.2">
      <c r="A55" s="9"/>
      <c r="B55" s="31" t="s">
        <v>73</v>
      </c>
      <c r="C55" s="9"/>
      <c r="D55" s="9"/>
      <c r="E55" s="12" t="s">
        <v>1</v>
      </c>
      <c r="G55" s="54">
        <v>1</v>
      </c>
      <c r="H55" s="1" t="s">
        <v>417</v>
      </c>
    </row>
    <row r="56" spans="1:8" ht="12.75" customHeight="1" x14ac:dyDescent="0.2">
      <c r="A56" s="9"/>
      <c r="B56" s="29" t="s">
        <v>72</v>
      </c>
      <c r="C56" s="9"/>
      <c r="D56" s="9"/>
      <c r="E56" s="12" t="s">
        <v>70</v>
      </c>
      <c r="G56" s="142">
        <v>47.68</v>
      </c>
      <c r="H56" s="1" t="s">
        <v>701</v>
      </c>
    </row>
    <row r="57" spans="1:8" ht="12.75" customHeight="1" x14ac:dyDescent="0.2">
      <c r="A57" s="9"/>
      <c r="B57" s="29" t="s">
        <v>71</v>
      </c>
      <c r="C57" s="9"/>
      <c r="D57" s="9"/>
      <c r="E57" s="12" t="s">
        <v>70</v>
      </c>
      <c r="F57" s="28"/>
      <c r="G57" s="142">
        <v>21.31</v>
      </c>
      <c r="H57" s="1" t="s">
        <v>702</v>
      </c>
    </row>
    <row r="58" spans="1:8" ht="12.75" customHeight="1" x14ac:dyDescent="0.2">
      <c r="A58" s="9"/>
      <c r="B58" s="10"/>
      <c r="C58" s="9"/>
      <c r="D58" s="9"/>
      <c r="E58" s="12"/>
      <c r="F58" s="8"/>
      <c r="G58" s="20"/>
    </row>
    <row r="59" spans="1:8" ht="12.75" customHeight="1" x14ac:dyDescent="0.2">
      <c r="A59" s="9" t="s">
        <v>69</v>
      </c>
      <c r="B59" s="10"/>
      <c r="C59" s="9"/>
      <c r="D59" s="9"/>
      <c r="E59" s="12"/>
      <c r="F59" s="8"/>
      <c r="G59" s="7"/>
    </row>
    <row r="60" spans="1:8" ht="12.75" customHeight="1" x14ac:dyDescent="0.2">
      <c r="A60" s="9"/>
      <c r="B60" s="21" t="s">
        <v>68</v>
      </c>
      <c r="C60" s="9"/>
      <c r="D60" s="9"/>
      <c r="E60" s="12"/>
      <c r="F60" s="8"/>
      <c r="G60" s="22"/>
    </row>
    <row r="61" spans="1:8" ht="12.75" customHeight="1" x14ac:dyDescent="0.2">
      <c r="A61" s="9"/>
      <c r="B61" s="21"/>
      <c r="C61" s="21" t="s">
        <v>67</v>
      </c>
      <c r="D61" s="9"/>
      <c r="E61" s="12" t="s">
        <v>1</v>
      </c>
      <c r="F61" s="8"/>
      <c r="G61" s="18">
        <v>0</v>
      </c>
    </row>
    <row r="62" spans="1:8" ht="12.75" customHeight="1" x14ac:dyDescent="0.2">
      <c r="A62" s="9"/>
      <c r="B62" s="21"/>
      <c r="C62" s="21" t="s">
        <v>66</v>
      </c>
      <c r="D62" s="9"/>
      <c r="E62" s="12" t="s">
        <v>1</v>
      </c>
      <c r="F62" s="8"/>
      <c r="G62" s="18">
        <v>1</v>
      </c>
      <c r="H62" s="1" t="s">
        <v>439</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0</v>
      </c>
    </row>
    <row r="66" spans="1:8" ht="12.75" customHeight="1" x14ac:dyDescent="0.2">
      <c r="A66" s="9"/>
      <c r="B66" s="21"/>
      <c r="C66" s="21" t="s">
        <v>62</v>
      </c>
      <c r="D66" s="9"/>
      <c r="E66" s="12" t="s">
        <v>1</v>
      </c>
      <c r="F66" s="8"/>
      <c r="G66" s="18">
        <v>1</v>
      </c>
      <c r="H66" s="1" t="s">
        <v>439</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20"/>
    </row>
    <row r="69" spans="1:8" ht="12.75" customHeight="1" x14ac:dyDescent="0.2">
      <c r="A69" s="16" t="s">
        <v>60</v>
      </c>
      <c r="B69" s="19"/>
      <c r="C69" s="16"/>
      <c r="D69" s="16"/>
      <c r="E69" s="15"/>
      <c r="F69" s="8"/>
      <c r="G69" s="7"/>
    </row>
    <row r="70" spans="1:8" ht="12.75" customHeight="1" x14ac:dyDescent="0.2">
      <c r="A70" s="16"/>
      <c r="B70" s="17" t="s">
        <v>59</v>
      </c>
      <c r="C70" s="16"/>
      <c r="D70" s="16"/>
      <c r="E70" s="15"/>
      <c r="F70" s="8"/>
      <c r="G70" s="7"/>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1</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13"/>
    </row>
    <row r="76" spans="1:8" ht="12.75" customHeight="1" x14ac:dyDescent="0.2">
      <c r="A76" s="9"/>
      <c r="B76" s="10"/>
      <c r="C76" s="9" t="s">
        <v>53</v>
      </c>
      <c r="D76" s="9"/>
      <c r="E76" s="12" t="s">
        <v>49</v>
      </c>
      <c r="F76" s="8"/>
      <c r="G76" s="18">
        <v>1336</v>
      </c>
      <c r="H76" s="1" t="s">
        <v>459</v>
      </c>
    </row>
    <row r="77" spans="1:8" ht="12.75" customHeight="1" x14ac:dyDescent="0.2">
      <c r="A77" s="9"/>
      <c r="B77" s="10"/>
      <c r="C77" s="9" t="s">
        <v>52</v>
      </c>
      <c r="D77" s="9"/>
      <c r="E77" s="12" t="s">
        <v>49</v>
      </c>
      <c r="F77" s="8"/>
      <c r="G77" s="18">
        <v>0</v>
      </c>
    </row>
    <row r="78" spans="1:8" ht="12.75" customHeight="1" x14ac:dyDescent="0.25">
      <c r="A78" s="9"/>
      <c r="B78" s="10"/>
      <c r="C78" s="9" t="s">
        <v>51</v>
      </c>
      <c r="D78" s="9"/>
      <c r="E78" s="12" t="s">
        <v>49</v>
      </c>
      <c r="F78" s="8"/>
      <c r="G78" s="18">
        <v>900</v>
      </c>
      <c r="H78" s="105" t="s">
        <v>458</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20"/>
    </row>
    <row r="81" spans="1:7" ht="12.75" customHeight="1" x14ac:dyDescent="0.2">
      <c r="A81" s="9" t="s">
        <v>48</v>
      </c>
      <c r="B81" s="10"/>
      <c r="C81" s="9"/>
      <c r="D81" s="9"/>
      <c r="E81" s="12" t="s">
        <v>47</v>
      </c>
      <c r="F81" s="8"/>
      <c r="G81" s="84">
        <v>0.5</v>
      </c>
    </row>
    <row r="82" spans="1:7" ht="12.75" customHeight="1" x14ac:dyDescent="0.2">
      <c r="A82" s="9"/>
      <c r="B82" s="10"/>
      <c r="C82" s="9"/>
      <c r="D82" s="9"/>
      <c r="E82" s="9"/>
      <c r="F82" s="8"/>
      <c r="G82" s="8"/>
    </row>
    <row r="83" spans="1:7" ht="12.75" customHeight="1" x14ac:dyDescent="0.25">
      <c r="A83" s="137" t="s">
        <v>679</v>
      </c>
      <c r="B83" s="137">
        <v>2010</v>
      </c>
      <c r="C83" s="137"/>
      <c r="D83" s="137"/>
      <c r="E83" s="138"/>
      <c r="F83" s="138"/>
    </row>
    <row r="84" spans="1:7" ht="12.75" customHeight="1" x14ac:dyDescent="0.25">
      <c r="A84"/>
      <c r="B84"/>
      <c r="C84"/>
      <c r="D84"/>
      <c r="E84" s="139"/>
      <c r="F84" s="139"/>
    </row>
    <row r="85" spans="1:7" ht="15" x14ac:dyDescent="0.25">
      <c r="A85" s="137" t="s">
        <v>680</v>
      </c>
      <c r="B85" s="137" t="s">
        <v>681</v>
      </c>
      <c r="C85" s="137" t="s">
        <v>682</v>
      </c>
      <c r="D85" s="137" t="s">
        <v>683</v>
      </c>
      <c r="E85" s="138" t="s">
        <v>684</v>
      </c>
      <c r="F85" s="138" t="s">
        <v>685</v>
      </c>
    </row>
    <row r="86" spans="1:7" ht="15" x14ac:dyDescent="0.25">
      <c r="A86" t="s">
        <v>686</v>
      </c>
      <c r="B86">
        <v>43800000</v>
      </c>
      <c r="C86">
        <v>81000000</v>
      </c>
      <c r="D86">
        <v>233000000</v>
      </c>
      <c r="E86" s="139">
        <f>C86/B86*35.3/264.2*42</f>
        <v>10.377723393444152</v>
      </c>
      <c r="F86" s="139">
        <f>D86/B86*35.3/264.2*42</f>
        <v>29.851969761388737</v>
      </c>
    </row>
    <row r="87" spans="1:7" ht="15" x14ac:dyDescent="0.25">
      <c r="A87" s="140" t="s">
        <v>687</v>
      </c>
      <c r="B87" s="140">
        <v>26600000</v>
      </c>
      <c r="C87" s="140">
        <v>226000000</v>
      </c>
      <c r="D87" s="140">
        <v>101000000</v>
      </c>
      <c r="E87" s="141">
        <f>C87/B87*35.3/264.2*42</f>
        <v>47.677995139248573</v>
      </c>
      <c r="F87" s="141">
        <f>D87/B87*35.3/264.2*42</f>
        <v>21.307422606478344</v>
      </c>
    </row>
    <row r="88" spans="1:7" ht="15" x14ac:dyDescent="0.25">
      <c r="A88" t="s">
        <v>688</v>
      </c>
      <c r="B88"/>
      <c r="C88">
        <v>154000000</v>
      </c>
      <c r="D88">
        <v>7000000</v>
      </c>
      <c r="E88" s="139"/>
      <c r="F88" s="139"/>
    </row>
    <row r="89" spans="1:7" ht="15" x14ac:dyDescent="0.25">
      <c r="A89" t="s">
        <v>689</v>
      </c>
      <c r="B89"/>
      <c r="C89">
        <v>114000000</v>
      </c>
      <c r="D89">
        <v>3000000</v>
      </c>
      <c r="E89" s="139"/>
      <c r="F89" s="139"/>
    </row>
    <row r="90" spans="1:7" ht="15" x14ac:dyDescent="0.25">
      <c r="A90" t="s">
        <v>690</v>
      </c>
      <c r="B90"/>
      <c r="C90">
        <v>33000000</v>
      </c>
      <c r="D90">
        <v>4000000</v>
      </c>
      <c r="E90" s="139"/>
      <c r="F90" s="139"/>
    </row>
    <row r="91" spans="1:7" ht="15" x14ac:dyDescent="0.25">
      <c r="A91" t="s">
        <v>691</v>
      </c>
      <c r="B91"/>
      <c r="C91"/>
      <c r="D91">
        <v>16000000</v>
      </c>
      <c r="E91" s="139"/>
      <c r="F91" s="139"/>
    </row>
    <row r="92" spans="1:7" ht="15" x14ac:dyDescent="0.25">
      <c r="A92" t="s">
        <v>692</v>
      </c>
      <c r="B92"/>
      <c r="C92"/>
      <c r="D92">
        <v>3000000</v>
      </c>
      <c r="E92" s="139"/>
      <c r="F92" s="139"/>
    </row>
    <row r="93" spans="1:7" ht="15" x14ac:dyDescent="0.25">
      <c r="A93"/>
      <c r="B93"/>
      <c r="C93"/>
      <c r="D93"/>
      <c r="E93" s="139"/>
      <c r="F93" s="139"/>
    </row>
    <row r="94" spans="1:7" ht="15" x14ac:dyDescent="0.25">
      <c r="A94"/>
      <c r="B94"/>
      <c r="C94"/>
      <c r="D94"/>
      <c r="E94" s="139"/>
      <c r="F94" s="139"/>
    </row>
    <row r="95" spans="1:7" ht="15" x14ac:dyDescent="0.25">
      <c r="A95"/>
      <c r="B95"/>
      <c r="C95"/>
      <c r="D95"/>
      <c r="E95" s="139"/>
      <c r="F95" s="139"/>
    </row>
    <row r="96" spans="1:7" ht="15" x14ac:dyDescent="0.25">
      <c r="A96" t="s">
        <v>693</v>
      </c>
      <c r="B96">
        <v>319000000</v>
      </c>
      <c r="C96" t="s">
        <v>694</v>
      </c>
      <c r="D96"/>
      <c r="E96" s="139"/>
      <c r="F96" s="139"/>
    </row>
    <row r="97" spans="1:6" ht="15" x14ac:dyDescent="0.25">
      <c r="A97" t="s">
        <v>695</v>
      </c>
      <c r="B97">
        <v>294000000</v>
      </c>
      <c r="C97" t="s">
        <v>694</v>
      </c>
      <c r="D97"/>
      <c r="E97" s="139"/>
      <c r="F97" s="139"/>
    </row>
    <row r="98" spans="1:6" ht="15" x14ac:dyDescent="0.25">
      <c r="A98" t="s">
        <v>696</v>
      </c>
      <c r="B98">
        <v>9</v>
      </c>
      <c r="C98" t="s">
        <v>697</v>
      </c>
      <c r="D98"/>
      <c r="E98" s="139"/>
      <c r="F98" s="139"/>
    </row>
    <row r="99" spans="1:6" ht="15" x14ac:dyDescent="0.25">
      <c r="A99"/>
      <c r="B99"/>
      <c r="C99"/>
      <c r="D99"/>
      <c r="E99" s="139"/>
      <c r="F99" s="139"/>
    </row>
    <row r="100" spans="1:6" ht="15" x14ac:dyDescent="0.25">
      <c r="A100"/>
      <c r="B100"/>
      <c r="C100"/>
      <c r="D100"/>
      <c r="E100" s="139"/>
      <c r="F100" s="139"/>
    </row>
    <row r="101" spans="1:6" ht="15" x14ac:dyDescent="0.25">
      <c r="A101" t="s">
        <v>698</v>
      </c>
      <c r="B101"/>
      <c r="C101"/>
      <c r="D101"/>
      <c r="E101" s="139"/>
      <c r="F101" s="139"/>
    </row>
    <row r="102" spans="1:6" ht="15" x14ac:dyDescent="0.25">
      <c r="A102" t="s">
        <v>699</v>
      </c>
      <c r="B102"/>
      <c r="C102"/>
      <c r="D102"/>
      <c r="E102" s="139"/>
      <c r="F102" s="139"/>
    </row>
    <row r="103" spans="1:6" ht="15" x14ac:dyDescent="0.25">
      <c r="A103" t="s">
        <v>700</v>
      </c>
      <c r="B103"/>
      <c r="C103"/>
      <c r="D103"/>
      <c r="E103" s="139"/>
      <c r="F103" s="139"/>
    </row>
  </sheetData>
  <mergeCells count="3">
    <mergeCell ref="A5:D5"/>
    <mergeCell ref="H4:H6"/>
    <mergeCell ref="H22:H23"/>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H103"/>
  <sheetViews>
    <sheetView showGridLines="0" workbookViewId="0"/>
  </sheetViews>
  <sheetFormatPr defaultColWidth="8.85546875" defaultRowHeight="12.75" x14ac:dyDescent="0.2"/>
  <cols>
    <col min="1" max="6" width="8.85546875" style="1"/>
    <col min="7" max="7" width="11.7109375" style="1" bestFit="1" customWidth="1"/>
    <col min="8" max="8" width="127.7109375" style="1" bestFit="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c r="H4" s="224" t="s">
        <v>519</v>
      </c>
    </row>
    <row r="5" spans="1:8" ht="12.75" customHeight="1" x14ac:dyDescent="0.2">
      <c r="A5" s="222" t="s">
        <v>46</v>
      </c>
      <c r="B5" s="222"/>
      <c r="C5" s="222"/>
      <c r="D5" s="222"/>
      <c r="E5" s="5" t="s">
        <v>45</v>
      </c>
      <c r="G5" s="79"/>
      <c r="H5" s="229"/>
    </row>
    <row r="6" spans="1:8" ht="12.75" customHeight="1" x14ac:dyDescent="0.2">
      <c r="A6" s="79"/>
      <c r="B6" s="79"/>
      <c r="C6" s="79"/>
      <c r="D6" s="79"/>
      <c r="G6" s="79"/>
      <c r="H6" s="229"/>
    </row>
    <row r="7" spans="1:8" ht="12.75" customHeight="1" x14ac:dyDescent="0.2">
      <c r="A7" s="31" t="s">
        <v>121</v>
      </c>
      <c r="B7" s="9"/>
      <c r="C7" s="9"/>
      <c r="D7" s="9"/>
      <c r="G7" s="2"/>
    </row>
    <row r="8" spans="1:8" ht="12.75" customHeight="1" x14ac:dyDescent="0.2">
      <c r="A8" s="60" t="s">
        <v>120</v>
      </c>
      <c r="B8" s="9"/>
      <c r="C8" s="9"/>
      <c r="D8" s="9"/>
      <c r="G8" s="2"/>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57"/>
    </row>
    <row r="17" spans="1:8" ht="12.75" customHeight="1" x14ac:dyDescent="0.2">
      <c r="A17" s="31" t="s">
        <v>112</v>
      </c>
      <c r="B17" s="9"/>
      <c r="C17" s="9"/>
      <c r="D17" s="9"/>
      <c r="E17" s="12"/>
      <c r="G17" s="32"/>
    </row>
    <row r="18" spans="1:8" ht="12.75" customHeight="1" x14ac:dyDescent="0.2">
      <c r="A18" s="9"/>
      <c r="B18" s="31" t="s">
        <v>111</v>
      </c>
      <c r="C18" s="9"/>
      <c r="D18" s="9"/>
      <c r="E18" s="12" t="s">
        <v>1</v>
      </c>
      <c r="G18" s="54" t="s">
        <v>312</v>
      </c>
    </row>
    <row r="19" spans="1:8" ht="12.75" customHeight="1" x14ac:dyDescent="0.2">
      <c r="A19" s="9"/>
      <c r="B19" s="31" t="s">
        <v>109</v>
      </c>
      <c r="C19" s="9"/>
      <c r="D19" s="9"/>
      <c r="E19" s="12" t="s">
        <v>1</v>
      </c>
      <c r="G19" s="54" t="s">
        <v>314</v>
      </c>
    </row>
    <row r="20" spans="1:8" ht="12.75" customHeight="1" x14ac:dyDescent="0.2">
      <c r="A20" s="9"/>
      <c r="B20" s="31" t="s">
        <v>108</v>
      </c>
      <c r="C20" s="9"/>
      <c r="D20" s="9"/>
      <c r="E20" s="12" t="s">
        <v>107</v>
      </c>
      <c r="G20" s="54">
        <v>53</v>
      </c>
      <c r="H20" s="1" t="s">
        <v>658</v>
      </c>
    </row>
    <row r="21" spans="1:8" ht="12.75" customHeight="1" x14ac:dyDescent="0.25">
      <c r="A21" s="9"/>
      <c r="B21" s="31" t="s">
        <v>106</v>
      </c>
      <c r="C21" s="9"/>
      <c r="D21" s="9"/>
      <c r="E21" s="12" t="s">
        <v>105</v>
      </c>
      <c r="G21" s="54">
        <v>6250</v>
      </c>
      <c r="H21" s="107" t="s">
        <v>584</v>
      </c>
    </row>
    <row r="22" spans="1:8" ht="12.75" customHeight="1" x14ac:dyDescent="0.2">
      <c r="A22" s="9"/>
      <c r="B22" s="31" t="s">
        <v>104</v>
      </c>
      <c r="C22" s="9"/>
      <c r="D22" s="9"/>
      <c r="E22" s="12" t="s">
        <v>103</v>
      </c>
      <c r="G22" s="54">
        <v>1500</v>
      </c>
      <c r="H22" s="226" t="s">
        <v>514</v>
      </c>
    </row>
    <row r="23" spans="1:8" ht="12.75" customHeight="1" x14ac:dyDescent="0.2">
      <c r="A23" s="9"/>
      <c r="B23" s="31" t="s">
        <v>102</v>
      </c>
      <c r="C23" s="9"/>
      <c r="D23" s="9"/>
      <c r="E23" s="12" t="s">
        <v>76</v>
      </c>
      <c r="G23" s="54">
        <v>36</v>
      </c>
      <c r="H23" s="226"/>
    </row>
    <row r="24" spans="1:8" ht="12.75" customHeight="1" x14ac:dyDescent="0.2">
      <c r="A24" s="9"/>
      <c r="B24" s="31" t="s">
        <v>607</v>
      </c>
      <c r="C24" s="9"/>
      <c r="D24" s="9"/>
      <c r="E24" s="12"/>
      <c r="G24" s="54">
        <v>18</v>
      </c>
      <c r="H24" s="117" t="s">
        <v>628</v>
      </c>
    </row>
    <row r="25" spans="1:8" ht="12.75" customHeight="1" x14ac:dyDescent="0.2">
      <c r="A25" s="9"/>
      <c r="B25" s="31" t="s">
        <v>608</v>
      </c>
      <c r="C25" s="9"/>
      <c r="D25" s="9"/>
      <c r="E25" s="12" t="s">
        <v>604</v>
      </c>
      <c r="G25" s="54">
        <v>2.7749999999999999</v>
      </c>
      <c r="H25" s="117" t="s">
        <v>809</v>
      </c>
    </row>
    <row r="26" spans="1:8" ht="12.75" customHeight="1" x14ac:dyDescent="0.2">
      <c r="A26" s="9"/>
      <c r="B26" s="31" t="s">
        <v>609</v>
      </c>
      <c r="C26" s="9"/>
      <c r="D26" s="9"/>
      <c r="E26" s="12" t="s">
        <v>605</v>
      </c>
      <c r="G26" s="54">
        <v>3</v>
      </c>
      <c r="H26" s="117" t="s">
        <v>809</v>
      </c>
    </row>
    <row r="27" spans="1:8" ht="12.75" customHeight="1" x14ac:dyDescent="0.2">
      <c r="A27" s="9"/>
      <c r="B27" s="31" t="s">
        <v>610</v>
      </c>
      <c r="C27" s="9"/>
      <c r="D27" s="9"/>
      <c r="E27" s="12" t="s">
        <v>101</v>
      </c>
      <c r="G27" s="84">
        <v>1343.8</v>
      </c>
      <c r="H27" s="1" t="s">
        <v>426</v>
      </c>
    </row>
    <row r="28" spans="1:8" ht="12.75" customHeight="1" x14ac:dyDescent="0.2">
      <c r="A28" s="9"/>
      <c r="B28" s="9"/>
      <c r="C28" s="9"/>
      <c r="D28" s="9"/>
      <c r="E28" s="12"/>
      <c r="G28" s="32"/>
    </row>
    <row r="29" spans="1:8" ht="12.75" customHeight="1" x14ac:dyDescent="0.2">
      <c r="A29" s="31" t="s">
        <v>100</v>
      </c>
      <c r="B29" s="9"/>
      <c r="C29" s="9"/>
      <c r="D29" s="9"/>
      <c r="E29" s="12"/>
      <c r="G29" s="32"/>
    </row>
    <row r="30" spans="1:8" ht="12.75" customHeight="1" x14ac:dyDescent="0.25">
      <c r="A30" s="9"/>
      <c r="B30" s="31" t="s">
        <v>99</v>
      </c>
      <c r="C30" s="9"/>
      <c r="D30" s="9"/>
      <c r="E30" s="12" t="s">
        <v>98</v>
      </c>
      <c r="G30" s="54">
        <v>34</v>
      </c>
      <c r="H30" s="107" t="s">
        <v>517</v>
      </c>
    </row>
    <row r="31" spans="1:8" ht="12.75" customHeight="1" x14ac:dyDescent="0.2">
      <c r="A31" s="9"/>
      <c r="B31" s="29" t="s">
        <v>97</v>
      </c>
      <c r="C31" s="9"/>
      <c r="D31" s="9"/>
      <c r="E31" s="12"/>
      <c r="G31" s="52"/>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8"/>
    </row>
    <row r="40" spans="1:8" ht="12.75" customHeight="1" x14ac:dyDescent="0.25">
      <c r="A40" s="31" t="s">
        <v>88</v>
      </c>
      <c r="B40" s="9"/>
      <c r="C40" s="9"/>
      <c r="D40" s="9"/>
      <c r="E40" s="12"/>
      <c r="G40" s="46"/>
    </row>
    <row r="41" spans="1:8" ht="12.75" customHeight="1" x14ac:dyDescent="0.25">
      <c r="A41" s="45" t="s">
        <v>87</v>
      </c>
      <c r="B41" s="9"/>
      <c r="C41" s="9"/>
      <c r="D41" s="9"/>
      <c r="E41" s="12"/>
      <c r="G41" s="43"/>
    </row>
    <row r="42" spans="1:8" ht="12.75" customHeight="1" x14ac:dyDescent="0.2">
      <c r="A42" s="9"/>
      <c r="B42" s="31" t="s">
        <v>86</v>
      </c>
      <c r="C42" s="9"/>
      <c r="D42" s="9"/>
      <c r="E42" s="12" t="s">
        <v>70</v>
      </c>
      <c r="G42" s="54">
        <v>1431</v>
      </c>
      <c r="H42" s="1" t="s">
        <v>453</v>
      </c>
    </row>
    <row r="43" spans="1:8" ht="12.75" customHeight="1" x14ac:dyDescent="0.2">
      <c r="A43" s="9"/>
      <c r="B43" s="31" t="s">
        <v>85</v>
      </c>
      <c r="C43" s="9"/>
      <c r="D43" s="9"/>
      <c r="E43" s="12" t="s">
        <v>83</v>
      </c>
      <c r="G43" s="84">
        <v>16</v>
      </c>
      <c r="H43" s="1" t="s">
        <v>515</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0</v>
      </c>
      <c r="H48" s="1" t="s">
        <v>439</v>
      </c>
    </row>
    <row r="49" spans="1:8" ht="12.75" customHeight="1" x14ac:dyDescent="0.2">
      <c r="A49" s="9"/>
      <c r="B49" s="29" t="s">
        <v>77</v>
      </c>
      <c r="C49" s="9"/>
      <c r="D49" s="9"/>
      <c r="E49" s="12" t="s">
        <v>76</v>
      </c>
      <c r="G49" s="84">
        <v>0</v>
      </c>
      <c r="H49" s="108" t="s">
        <v>516</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809</v>
      </c>
    </row>
    <row r="52" spans="1:8" ht="12.75" customHeight="1" x14ac:dyDescent="0.2">
      <c r="A52" s="9"/>
      <c r="B52" s="9"/>
      <c r="C52" s="9"/>
      <c r="D52" s="9"/>
      <c r="E52" s="12"/>
      <c r="G52" s="32"/>
    </row>
    <row r="53" spans="1:8" ht="12.75" customHeight="1" x14ac:dyDescent="0.2">
      <c r="A53" s="31" t="s">
        <v>75</v>
      </c>
      <c r="B53" s="9"/>
      <c r="C53" s="9"/>
      <c r="D53" s="9"/>
      <c r="E53" s="12"/>
      <c r="G53" s="32"/>
    </row>
    <row r="54" spans="1:8" ht="12.75" customHeight="1" x14ac:dyDescent="0.2">
      <c r="A54" s="9"/>
      <c r="B54" s="31" t="s">
        <v>74</v>
      </c>
      <c r="C54" s="9"/>
      <c r="D54" s="9"/>
      <c r="E54" s="12" t="s">
        <v>1</v>
      </c>
      <c r="G54" s="54">
        <v>0</v>
      </c>
      <c r="H54" s="1" t="s">
        <v>416</v>
      </c>
    </row>
    <row r="55" spans="1:8" ht="12.75" customHeight="1" x14ac:dyDescent="0.2">
      <c r="A55" s="9"/>
      <c r="B55" s="31" t="s">
        <v>73</v>
      </c>
      <c r="C55" s="9"/>
      <c r="D55" s="9"/>
      <c r="E55" s="12" t="s">
        <v>1</v>
      </c>
      <c r="G55" s="54">
        <v>1</v>
      </c>
      <c r="H55" s="1" t="s">
        <v>417</v>
      </c>
    </row>
    <row r="56" spans="1:8" ht="12.75" customHeight="1" x14ac:dyDescent="0.2">
      <c r="A56" s="9"/>
      <c r="B56" s="29" t="s">
        <v>72</v>
      </c>
      <c r="C56" s="9"/>
      <c r="D56" s="9"/>
      <c r="E56" s="12" t="s">
        <v>70</v>
      </c>
      <c r="G56" s="142">
        <v>47.68</v>
      </c>
      <c r="H56" s="1" t="s">
        <v>701</v>
      </c>
    </row>
    <row r="57" spans="1:8" ht="12.75" customHeight="1" x14ac:dyDescent="0.2">
      <c r="A57" s="9"/>
      <c r="B57" s="29" t="s">
        <v>71</v>
      </c>
      <c r="C57" s="9"/>
      <c r="D57" s="9"/>
      <c r="E57" s="12" t="s">
        <v>70</v>
      </c>
      <c r="F57" s="28"/>
      <c r="G57" s="142">
        <v>21.31</v>
      </c>
      <c r="H57" s="1" t="s">
        <v>702</v>
      </c>
    </row>
    <row r="58" spans="1:8" ht="12.75" customHeight="1" x14ac:dyDescent="0.2">
      <c r="A58" s="9"/>
      <c r="B58" s="10"/>
      <c r="C58" s="9"/>
      <c r="D58" s="9"/>
      <c r="E58" s="12"/>
      <c r="F58" s="8"/>
      <c r="G58" s="20"/>
    </row>
    <row r="59" spans="1:8" ht="12.75" customHeight="1" x14ac:dyDescent="0.2">
      <c r="A59" s="9" t="s">
        <v>69</v>
      </c>
      <c r="B59" s="10"/>
      <c r="C59" s="9"/>
      <c r="D59" s="9"/>
      <c r="E59" s="12"/>
      <c r="F59" s="8"/>
      <c r="G59" s="7"/>
    </row>
    <row r="60" spans="1:8" ht="12.75" customHeight="1" x14ac:dyDescent="0.2">
      <c r="A60" s="9"/>
      <c r="B60" s="21" t="s">
        <v>68</v>
      </c>
      <c r="C60" s="9"/>
      <c r="D60" s="9"/>
      <c r="E60" s="12"/>
      <c r="F60" s="8"/>
      <c r="G60" s="22"/>
    </row>
    <row r="61" spans="1:8" ht="12.75" customHeight="1" x14ac:dyDescent="0.2">
      <c r="A61" s="9"/>
      <c r="B61" s="21"/>
      <c r="C61" s="21" t="s">
        <v>67</v>
      </c>
      <c r="D61" s="9"/>
      <c r="E61" s="12" t="s">
        <v>1</v>
      </c>
      <c r="F61" s="8"/>
      <c r="G61" s="18">
        <v>0</v>
      </c>
    </row>
    <row r="62" spans="1:8" ht="12.75" customHeight="1" x14ac:dyDescent="0.2">
      <c r="A62" s="9"/>
      <c r="B62" s="21"/>
      <c r="C62" s="21" t="s">
        <v>66</v>
      </c>
      <c r="D62" s="9"/>
      <c r="E62" s="12" t="s">
        <v>1</v>
      </c>
      <c r="F62" s="8"/>
      <c r="G62" s="18">
        <v>1</v>
      </c>
      <c r="H62" s="1" t="s">
        <v>439</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0</v>
      </c>
    </row>
    <row r="66" spans="1:8" ht="12.75" customHeight="1" x14ac:dyDescent="0.2">
      <c r="A66" s="9"/>
      <c r="B66" s="21"/>
      <c r="C66" s="21" t="s">
        <v>62</v>
      </c>
      <c r="D66" s="9"/>
      <c r="E66" s="12" t="s">
        <v>1</v>
      </c>
      <c r="F66" s="8"/>
      <c r="G66" s="18">
        <v>1</v>
      </c>
      <c r="H66" s="1" t="s">
        <v>439</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20"/>
    </row>
    <row r="69" spans="1:8" ht="12.75" customHeight="1" x14ac:dyDescent="0.2">
      <c r="A69" s="16" t="s">
        <v>60</v>
      </c>
      <c r="B69" s="19"/>
      <c r="C69" s="16"/>
      <c r="D69" s="16"/>
      <c r="E69" s="15"/>
      <c r="F69" s="8"/>
      <c r="G69" s="7"/>
    </row>
    <row r="70" spans="1:8" ht="12.75" customHeight="1" x14ac:dyDescent="0.2">
      <c r="A70" s="16"/>
      <c r="B70" s="17" t="s">
        <v>59</v>
      </c>
      <c r="C70" s="16"/>
      <c r="D70" s="16"/>
      <c r="E70" s="15"/>
      <c r="F70" s="8"/>
      <c r="G70" s="7"/>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1</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13"/>
    </row>
    <row r="76" spans="1:8" ht="12.75" customHeight="1" x14ac:dyDescent="0.2">
      <c r="A76" s="9"/>
      <c r="B76" s="10"/>
      <c r="C76" s="9" t="s">
        <v>53</v>
      </c>
      <c r="D76" s="9"/>
      <c r="E76" s="12" t="s">
        <v>49</v>
      </c>
      <c r="F76" s="8"/>
      <c r="G76" s="18">
        <v>1336</v>
      </c>
      <c r="H76" s="1" t="s">
        <v>459</v>
      </c>
    </row>
    <row r="77" spans="1:8" ht="12.75" customHeight="1" x14ac:dyDescent="0.2">
      <c r="A77" s="9"/>
      <c r="B77" s="10"/>
      <c r="C77" s="9" t="s">
        <v>52</v>
      </c>
      <c r="D77" s="9"/>
      <c r="E77" s="12" t="s">
        <v>49</v>
      </c>
      <c r="F77" s="8"/>
      <c r="G77" s="18">
        <v>0</v>
      </c>
    </row>
    <row r="78" spans="1:8" ht="12.75" customHeight="1" x14ac:dyDescent="0.25">
      <c r="A78" s="9"/>
      <c r="B78" s="10"/>
      <c r="C78" s="9" t="s">
        <v>51</v>
      </c>
      <c r="D78" s="9"/>
      <c r="E78" s="12" t="s">
        <v>49</v>
      </c>
      <c r="F78" s="8"/>
      <c r="G78" s="18">
        <v>900</v>
      </c>
      <c r="H78" s="105" t="s">
        <v>458</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20"/>
    </row>
    <row r="81" spans="1:7" ht="12.75" customHeight="1" x14ac:dyDescent="0.2">
      <c r="A81" s="9" t="s">
        <v>48</v>
      </c>
      <c r="B81" s="10"/>
      <c r="C81" s="9"/>
      <c r="D81" s="9"/>
      <c r="E81" s="12" t="s">
        <v>47</v>
      </c>
      <c r="F81" s="8"/>
      <c r="G81" s="84">
        <v>0.5</v>
      </c>
    </row>
    <row r="82" spans="1:7" ht="12.75" customHeight="1" x14ac:dyDescent="0.2">
      <c r="A82" s="9"/>
      <c r="B82" s="10"/>
      <c r="C82" s="9"/>
      <c r="D82" s="9"/>
      <c r="E82" s="9"/>
      <c r="F82" s="8"/>
      <c r="G82" s="8"/>
    </row>
    <row r="83" spans="1:7" ht="12.75" customHeight="1" x14ac:dyDescent="0.25">
      <c r="A83" s="137" t="s">
        <v>679</v>
      </c>
      <c r="B83" s="137">
        <v>2010</v>
      </c>
      <c r="C83" s="137"/>
      <c r="D83" s="137"/>
      <c r="E83" s="138"/>
      <c r="F83" s="138"/>
    </row>
    <row r="84" spans="1:7" ht="12.75" customHeight="1" x14ac:dyDescent="0.25">
      <c r="A84"/>
      <c r="B84"/>
      <c r="C84"/>
      <c r="D84"/>
      <c r="E84" s="139"/>
      <c r="F84" s="139"/>
    </row>
    <row r="85" spans="1:7" ht="12.75" customHeight="1" x14ac:dyDescent="0.25">
      <c r="A85" s="137" t="s">
        <v>680</v>
      </c>
      <c r="B85" s="137" t="s">
        <v>681</v>
      </c>
      <c r="C85" s="137" t="s">
        <v>682</v>
      </c>
      <c r="D85" s="137" t="s">
        <v>683</v>
      </c>
      <c r="E85" s="138" t="s">
        <v>684</v>
      </c>
      <c r="F85" s="138" t="s">
        <v>685</v>
      </c>
    </row>
    <row r="86" spans="1:7" ht="15" x14ac:dyDescent="0.25">
      <c r="A86" t="s">
        <v>686</v>
      </c>
      <c r="B86">
        <v>43800000</v>
      </c>
      <c r="C86">
        <v>81000000</v>
      </c>
      <c r="D86">
        <v>233000000</v>
      </c>
      <c r="E86" s="139">
        <f>C86/B86*35.3/264.2*42</f>
        <v>10.377723393444152</v>
      </c>
      <c r="F86" s="139">
        <f>D86/B86*35.3/264.2*42</f>
        <v>29.851969761388737</v>
      </c>
    </row>
    <row r="87" spans="1:7" ht="15" x14ac:dyDescent="0.25">
      <c r="A87" s="140" t="s">
        <v>687</v>
      </c>
      <c r="B87" s="140">
        <v>26600000</v>
      </c>
      <c r="C87" s="140">
        <v>226000000</v>
      </c>
      <c r="D87" s="140">
        <v>101000000</v>
      </c>
      <c r="E87" s="141">
        <f>C87/B87*35.3/264.2*42</f>
        <v>47.677995139248573</v>
      </c>
      <c r="F87" s="141">
        <f>D87/B87*35.3/264.2*42</f>
        <v>21.307422606478344</v>
      </c>
    </row>
    <row r="88" spans="1:7" ht="15" x14ac:dyDescent="0.25">
      <c r="A88" t="s">
        <v>688</v>
      </c>
      <c r="B88"/>
      <c r="C88">
        <v>154000000</v>
      </c>
      <c r="D88">
        <v>7000000</v>
      </c>
      <c r="E88" s="139"/>
      <c r="F88" s="139"/>
    </row>
    <row r="89" spans="1:7" ht="15" x14ac:dyDescent="0.25">
      <c r="A89" t="s">
        <v>689</v>
      </c>
      <c r="B89"/>
      <c r="C89">
        <v>114000000</v>
      </c>
      <c r="D89">
        <v>3000000</v>
      </c>
      <c r="E89" s="139"/>
      <c r="F89" s="139"/>
    </row>
    <row r="90" spans="1:7" ht="15" x14ac:dyDescent="0.25">
      <c r="A90" t="s">
        <v>690</v>
      </c>
      <c r="B90"/>
      <c r="C90">
        <v>33000000</v>
      </c>
      <c r="D90">
        <v>4000000</v>
      </c>
      <c r="E90" s="139"/>
      <c r="F90" s="139"/>
    </row>
    <row r="91" spans="1:7" ht="15" x14ac:dyDescent="0.25">
      <c r="A91" t="s">
        <v>691</v>
      </c>
      <c r="B91"/>
      <c r="C91"/>
      <c r="D91">
        <v>16000000</v>
      </c>
      <c r="E91" s="139"/>
      <c r="F91" s="139"/>
    </row>
    <row r="92" spans="1:7" ht="15" x14ac:dyDescent="0.25">
      <c r="A92" t="s">
        <v>692</v>
      </c>
      <c r="B92"/>
      <c r="C92"/>
      <c r="D92">
        <v>3000000</v>
      </c>
      <c r="E92" s="139"/>
      <c r="F92" s="139"/>
    </row>
    <row r="93" spans="1:7" ht="15" x14ac:dyDescent="0.25">
      <c r="A93"/>
      <c r="B93"/>
      <c r="C93"/>
      <c r="D93"/>
      <c r="E93" s="139"/>
      <c r="F93" s="139"/>
    </row>
    <row r="94" spans="1:7" ht="15" x14ac:dyDescent="0.25">
      <c r="A94"/>
      <c r="B94"/>
      <c r="C94"/>
      <c r="D94"/>
      <c r="E94" s="139"/>
      <c r="F94" s="139"/>
    </row>
    <row r="95" spans="1:7" ht="15" x14ac:dyDescent="0.25">
      <c r="A95"/>
      <c r="B95"/>
      <c r="C95"/>
      <c r="D95"/>
      <c r="E95" s="139"/>
      <c r="F95" s="139"/>
    </row>
    <row r="96" spans="1:7" ht="15" x14ac:dyDescent="0.25">
      <c r="A96" t="s">
        <v>693</v>
      </c>
      <c r="B96">
        <v>319000000</v>
      </c>
      <c r="C96" t="s">
        <v>694</v>
      </c>
      <c r="D96"/>
      <c r="E96" s="139"/>
      <c r="F96" s="139"/>
    </row>
    <row r="97" spans="1:6" ht="15" x14ac:dyDescent="0.25">
      <c r="A97" t="s">
        <v>695</v>
      </c>
      <c r="B97">
        <v>294000000</v>
      </c>
      <c r="C97" t="s">
        <v>694</v>
      </c>
      <c r="D97"/>
      <c r="E97" s="139"/>
      <c r="F97" s="139"/>
    </row>
    <row r="98" spans="1:6" ht="15" x14ac:dyDescent="0.25">
      <c r="A98" t="s">
        <v>696</v>
      </c>
      <c r="B98">
        <v>9</v>
      </c>
      <c r="C98" t="s">
        <v>697</v>
      </c>
      <c r="D98"/>
      <c r="E98" s="139"/>
      <c r="F98" s="139"/>
    </row>
    <row r="99" spans="1:6" ht="15" x14ac:dyDescent="0.25">
      <c r="A99"/>
      <c r="B99"/>
      <c r="C99"/>
      <c r="D99"/>
      <c r="E99" s="139"/>
      <c r="F99" s="139"/>
    </row>
    <row r="100" spans="1:6" ht="15" x14ac:dyDescent="0.25">
      <c r="A100"/>
      <c r="B100"/>
      <c r="C100"/>
      <c r="D100"/>
      <c r="E100" s="139"/>
      <c r="F100" s="139"/>
    </row>
    <row r="101" spans="1:6" ht="15" x14ac:dyDescent="0.25">
      <c r="A101" t="s">
        <v>698</v>
      </c>
      <c r="B101"/>
      <c r="C101"/>
      <c r="D101"/>
      <c r="E101" s="139"/>
      <c r="F101" s="139"/>
    </row>
    <row r="102" spans="1:6" ht="15" x14ac:dyDescent="0.25">
      <c r="A102" t="s">
        <v>699</v>
      </c>
      <c r="B102"/>
      <c r="C102"/>
      <c r="D102"/>
      <c r="E102" s="139"/>
      <c r="F102" s="139"/>
    </row>
    <row r="103" spans="1:6" ht="15" x14ac:dyDescent="0.25">
      <c r="A103" t="s">
        <v>700</v>
      </c>
      <c r="B103"/>
      <c r="C103"/>
      <c r="D103"/>
      <c r="E103" s="139"/>
      <c r="F103" s="139"/>
    </row>
  </sheetData>
  <mergeCells count="3">
    <mergeCell ref="A5:D5"/>
    <mergeCell ref="H22:H23"/>
    <mergeCell ref="H4:H6"/>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H103"/>
  <sheetViews>
    <sheetView showGridLines="0" workbookViewId="0"/>
  </sheetViews>
  <sheetFormatPr defaultColWidth="8.85546875" defaultRowHeight="12.75" x14ac:dyDescent="0.2"/>
  <cols>
    <col min="1" max="6" width="8.85546875" style="1"/>
    <col min="7" max="7" width="11.7109375" style="1" bestFit="1" customWidth="1"/>
    <col min="8" max="8" width="127.7109375" style="1" bestFit="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c r="H4" s="224" t="s">
        <v>520</v>
      </c>
    </row>
    <row r="5" spans="1:8" ht="12.75" customHeight="1" x14ac:dyDescent="0.2">
      <c r="A5" s="222" t="s">
        <v>46</v>
      </c>
      <c r="B5" s="222"/>
      <c r="C5" s="222"/>
      <c r="D5" s="222"/>
      <c r="E5" s="5" t="s">
        <v>45</v>
      </c>
      <c r="G5" s="79"/>
      <c r="H5" s="229"/>
    </row>
    <row r="6" spans="1:8" ht="12.75" customHeight="1" x14ac:dyDescent="0.2">
      <c r="A6" s="79"/>
      <c r="B6" s="79"/>
      <c r="C6" s="79"/>
      <c r="D6" s="79"/>
      <c r="G6" s="79"/>
      <c r="H6" s="229"/>
    </row>
    <row r="7" spans="1:8" ht="12.75" customHeight="1" x14ac:dyDescent="0.2">
      <c r="A7" s="31" t="s">
        <v>121</v>
      </c>
      <c r="B7" s="9"/>
      <c r="C7" s="9"/>
      <c r="D7" s="9"/>
      <c r="G7" s="2"/>
    </row>
    <row r="8" spans="1:8" ht="12.75" customHeight="1" x14ac:dyDescent="0.2">
      <c r="A8" s="60" t="s">
        <v>120</v>
      </c>
      <c r="B8" s="9"/>
      <c r="C8" s="9"/>
      <c r="D8" s="9"/>
      <c r="G8" s="2"/>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57"/>
    </row>
    <row r="17" spans="1:8" ht="12.75" customHeight="1" x14ac:dyDescent="0.2">
      <c r="A17" s="31" t="s">
        <v>112</v>
      </c>
      <c r="B17" s="9"/>
      <c r="C17" s="9"/>
      <c r="D17" s="9"/>
      <c r="E17" s="12"/>
      <c r="G17" s="32"/>
    </row>
    <row r="18" spans="1:8" ht="12.75" customHeight="1" x14ac:dyDescent="0.2">
      <c r="A18" s="9"/>
      <c r="B18" s="31" t="s">
        <v>111</v>
      </c>
      <c r="C18" s="9"/>
      <c r="D18" s="9"/>
      <c r="E18" s="12" t="s">
        <v>1</v>
      </c>
      <c r="G18" s="54" t="s">
        <v>312</v>
      </c>
    </row>
    <row r="19" spans="1:8" ht="12.75" customHeight="1" x14ac:dyDescent="0.2">
      <c r="A19" s="9"/>
      <c r="B19" s="31" t="s">
        <v>109</v>
      </c>
      <c r="C19" s="9"/>
      <c r="D19" s="9"/>
      <c r="E19" s="12" t="s">
        <v>1</v>
      </c>
      <c r="G19" s="54" t="s">
        <v>315</v>
      </c>
    </row>
    <row r="20" spans="1:8" ht="12.75" customHeight="1" x14ac:dyDescent="0.2">
      <c r="A20" s="9"/>
      <c r="B20" s="31" t="s">
        <v>108</v>
      </c>
      <c r="C20" s="9"/>
      <c r="D20" s="9"/>
      <c r="E20" s="12" t="s">
        <v>107</v>
      </c>
      <c r="G20" s="54">
        <v>53</v>
      </c>
      <c r="H20" s="1" t="s">
        <v>658</v>
      </c>
    </row>
    <row r="21" spans="1:8" ht="12.75" customHeight="1" x14ac:dyDescent="0.25">
      <c r="A21" s="9"/>
      <c r="B21" s="31" t="s">
        <v>106</v>
      </c>
      <c r="C21" s="9"/>
      <c r="D21" s="9"/>
      <c r="E21" s="12" t="s">
        <v>105</v>
      </c>
      <c r="G21" s="54">
        <v>6250</v>
      </c>
      <c r="H21" s="107" t="s">
        <v>584</v>
      </c>
    </row>
    <row r="22" spans="1:8" ht="12.75" customHeight="1" x14ac:dyDescent="0.2">
      <c r="A22" s="9"/>
      <c r="B22" s="31" t="s">
        <v>104</v>
      </c>
      <c r="C22" s="9"/>
      <c r="D22" s="9"/>
      <c r="E22" s="12" t="s">
        <v>103</v>
      </c>
      <c r="G22" s="54">
        <v>1500</v>
      </c>
      <c r="H22" s="226" t="s">
        <v>514</v>
      </c>
    </row>
    <row r="23" spans="1:8" ht="12.75" customHeight="1" x14ac:dyDescent="0.2">
      <c r="A23" s="9"/>
      <c r="B23" s="31" t="s">
        <v>102</v>
      </c>
      <c r="C23" s="9"/>
      <c r="D23" s="9"/>
      <c r="E23" s="12" t="s">
        <v>76</v>
      </c>
      <c r="G23" s="54">
        <v>36</v>
      </c>
      <c r="H23" s="226"/>
    </row>
    <row r="24" spans="1:8" ht="12.75" customHeight="1" x14ac:dyDescent="0.2">
      <c r="A24" s="9"/>
      <c r="B24" s="31" t="s">
        <v>607</v>
      </c>
      <c r="C24" s="9"/>
      <c r="D24" s="9"/>
      <c r="E24" s="12"/>
      <c r="G24" s="54">
        <v>18</v>
      </c>
      <c r="H24" s="117" t="s">
        <v>628</v>
      </c>
    </row>
    <row r="25" spans="1:8" ht="12.75" customHeight="1" x14ac:dyDescent="0.2">
      <c r="A25" s="9"/>
      <c r="B25" s="31" t="s">
        <v>608</v>
      </c>
      <c r="C25" s="9"/>
      <c r="D25" s="9"/>
      <c r="E25" s="12" t="s">
        <v>604</v>
      </c>
      <c r="G25" s="54">
        <v>2.7749999999999999</v>
      </c>
      <c r="H25" s="117" t="s">
        <v>809</v>
      </c>
    </row>
    <row r="26" spans="1:8" ht="12.75" customHeight="1" x14ac:dyDescent="0.2">
      <c r="A26" s="9"/>
      <c r="B26" s="31" t="s">
        <v>609</v>
      </c>
      <c r="C26" s="9"/>
      <c r="D26" s="9"/>
      <c r="E26" s="12" t="s">
        <v>605</v>
      </c>
      <c r="G26" s="54">
        <v>3</v>
      </c>
      <c r="H26" s="117" t="s">
        <v>809</v>
      </c>
    </row>
    <row r="27" spans="1:8" ht="12.75" customHeight="1" x14ac:dyDescent="0.2">
      <c r="A27" s="9"/>
      <c r="B27" s="31" t="s">
        <v>610</v>
      </c>
      <c r="C27" s="9"/>
      <c r="D27" s="9"/>
      <c r="E27" s="12" t="s">
        <v>101</v>
      </c>
      <c r="G27" s="84">
        <v>1343.8</v>
      </c>
      <c r="H27" s="1" t="s">
        <v>426</v>
      </c>
    </row>
    <row r="28" spans="1:8" ht="12.75" customHeight="1" x14ac:dyDescent="0.2">
      <c r="A28" s="9"/>
      <c r="B28" s="9"/>
      <c r="C28" s="9"/>
      <c r="D28" s="9"/>
      <c r="E28" s="12"/>
      <c r="G28" s="32"/>
    </row>
    <row r="29" spans="1:8" ht="12.75" customHeight="1" x14ac:dyDescent="0.2">
      <c r="A29" s="31" t="s">
        <v>100</v>
      </c>
      <c r="B29" s="9"/>
      <c r="C29" s="9"/>
      <c r="D29" s="9"/>
      <c r="E29" s="12"/>
      <c r="G29" s="32"/>
    </row>
    <row r="30" spans="1:8" ht="12.75" customHeight="1" x14ac:dyDescent="0.25">
      <c r="A30" s="9"/>
      <c r="B30" s="31" t="s">
        <v>99</v>
      </c>
      <c r="C30" s="9"/>
      <c r="D30" s="9"/>
      <c r="E30" s="12" t="s">
        <v>98</v>
      </c>
      <c r="G30" s="54">
        <v>39</v>
      </c>
      <c r="H30" s="107" t="s">
        <v>518</v>
      </c>
    </row>
    <row r="31" spans="1:8" ht="12.75" customHeight="1" x14ac:dyDescent="0.2">
      <c r="A31" s="9"/>
      <c r="B31" s="29" t="s">
        <v>97</v>
      </c>
      <c r="C31" s="9"/>
      <c r="D31" s="9"/>
      <c r="E31" s="12"/>
      <c r="G31" s="52"/>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8"/>
    </row>
    <row r="40" spans="1:8" ht="12.75" customHeight="1" x14ac:dyDescent="0.25">
      <c r="A40" s="31" t="s">
        <v>88</v>
      </c>
      <c r="B40" s="9"/>
      <c r="C40" s="9"/>
      <c r="D40" s="9"/>
      <c r="E40" s="12"/>
      <c r="G40" s="46"/>
    </row>
    <row r="41" spans="1:8" ht="12.75" customHeight="1" x14ac:dyDescent="0.25">
      <c r="A41" s="45" t="s">
        <v>87</v>
      </c>
      <c r="B41" s="9"/>
      <c r="C41" s="9"/>
      <c r="D41" s="9"/>
      <c r="E41" s="12"/>
      <c r="G41" s="43"/>
    </row>
    <row r="42" spans="1:8" ht="12.75" customHeight="1" x14ac:dyDescent="0.2">
      <c r="A42" s="9"/>
      <c r="B42" s="31" t="s">
        <v>86</v>
      </c>
      <c r="C42" s="9"/>
      <c r="D42" s="9"/>
      <c r="E42" s="12" t="s">
        <v>70</v>
      </c>
      <c r="G42" s="54">
        <v>1431</v>
      </c>
      <c r="H42" s="1" t="s">
        <v>453</v>
      </c>
    </row>
    <row r="43" spans="1:8" ht="12.75" customHeight="1" x14ac:dyDescent="0.2">
      <c r="A43" s="9"/>
      <c r="B43" s="31" t="s">
        <v>85</v>
      </c>
      <c r="C43" s="9"/>
      <c r="D43" s="9"/>
      <c r="E43" s="12" t="s">
        <v>83</v>
      </c>
      <c r="G43" s="84">
        <v>16</v>
      </c>
      <c r="H43" s="1" t="s">
        <v>515</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0</v>
      </c>
      <c r="H48" s="1" t="s">
        <v>439</v>
      </c>
    </row>
    <row r="49" spans="1:8" ht="12.75" customHeight="1" x14ac:dyDescent="0.2">
      <c r="A49" s="9"/>
      <c r="B49" s="29" t="s">
        <v>77</v>
      </c>
      <c r="C49" s="9"/>
      <c r="D49" s="9"/>
      <c r="E49" s="12" t="s">
        <v>76</v>
      </c>
      <c r="G49" s="84">
        <v>0</v>
      </c>
      <c r="H49" s="108" t="s">
        <v>516</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809</v>
      </c>
    </row>
    <row r="52" spans="1:8" ht="12.75" customHeight="1" x14ac:dyDescent="0.2">
      <c r="A52" s="9"/>
      <c r="B52" s="9"/>
      <c r="C52" s="9"/>
      <c r="D52" s="9"/>
      <c r="E52" s="12"/>
      <c r="G52" s="32"/>
    </row>
    <row r="53" spans="1:8" ht="12.75" customHeight="1" x14ac:dyDescent="0.2">
      <c r="A53" s="31" t="s">
        <v>75</v>
      </c>
      <c r="B53" s="9"/>
      <c r="C53" s="9"/>
      <c r="D53" s="9"/>
      <c r="E53" s="12"/>
      <c r="G53" s="32"/>
    </row>
    <row r="54" spans="1:8" ht="12.75" customHeight="1" x14ac:dyDescent="0.2">
      <c r="A54" s="9"/>
      <c r="B54" s="31" t="s">
        <v>74</v>
      </c>
      <c r="C54" s="9"/>
      <c r="D54" s="9"/>
      <c r="E54" s="12" t="s">
        <v>1</v>
      </c>
      <c r="G54" s="54">
        <v>0</v>
      </c>
      <c r="H54" s="1" t="s">
        <v>416</v>
      </c>
    </row>
    <row r="55" spans="1:8" ht="12.75" customHeight="1" x14ac:dyDescent="0.2">
      <c r="A55" s="9"/>
      <c r="B55" s="31" t="s">
        <v>73</v>
      </c>
      <c r="C55" s="9"/>
      <c r="D55" s="9"/>
      <c r="E55" s="12" t="s">
        <v>1</v>
      </c>
      <c r="G55" s="54">
        <v>1</v>
      </c>
      <c r="H55" s="1" t="s">
        <v>417</v>
      </c>
    </row>
    <row r="56" spans="1:8" ht="12.75" customHeight="1" x14ac:dyDescent="0.2">
      <c r="A56" s="9"/>
      <c r="B56" s="29" t="s">
        <v>72</v>
      </c>
      <c r="C56" s="9"/>
      <c r="D56" s="9"/>
      <c r="E56" s="12" t="s">
        <v>70</v>
      </c>
      <c r="G56" s="142">
        <v>47.68</v>
      </c>
      <c r="H56" s="1" t="s">
        <v>701</v>
      </c>
    </row>
    <row r="57" spans="1:8" ht="12.75" customHeight="1" x14ac:dyDescent="0.2">
      <c r="A57" s="9"/>
      <c r="B57" s="29" t="s">
        <v>71</v>
      </c>
      <c r="C57" s="9"/>
      <c r="D57" s="9"/>
      <c r="E57" s="12" t="s">
        <v>70</v>
      </c>
      <c r="F57" s="28"/>
      <c r="G57" s="142">
        <v>21.31</v>
      </c>
      <c r="H57" s="1" t="s">
        <v>702</v>
      </c>
    </row>
    <row r="58" spans="1:8" ht="12.75" customHeight="1" x14ac:dyDescent="0.2">
      <c r="A58" s="9"/>
      <c r="B58" s="10"/>
      <c r="C58" s="9"/>
      <c r="D58" s="9"/>
      <c r="E58" s="12"/>
      <c r="F58" s="8"/>
      <c r="G58" s="20"/>
    </row>
    <row r="59" spans="1:8" ht="12.75" customHeight="1" x14ac:dyDescent="0.2">
      <c r="A59" s="9" t="s">
        <v>69</v>
      </c>
      <c r="B59" s="10"/>
      <c r="C59" s="9"/>
      <c r="D59" s="9"/>
      <c r="E59" s="12"/>
      <c r="F59" s="8"/>
      <c r="G59" s="7"/>
    </row>
    <row r="60" spans="1:8" ht="12.75" customHeight="1" x14ac:dyDescent="0.2">
      <c r="A60" s="9"/>
      <c r="B60" s="21" t="s">
        <v>68</v>
      </c>
      <c r="C60" s="9"/>
      <c r="D60" s="9"/>
      <c r="E60" s="12"/>
      <c r="F60" s="8"/>
      <c r="G60" s="22"/>
    </row>
    <row r="61" spans="1:8" ht="12.75" customHeight="1" x14ac:dyDescent="0.2">
      <c r="A61" s="9"/>
      <c r="B61" s="21"/>
      <c r="C61" s="21" t="s">
        <v>67</v>
      </c>
      <c r="D61" s="9"/>
      <c r="E61" s="12" t="s">
        <v>1</v>
      </c>
      <c r="F61" s="8"/>
      <c r="G61" s="18">
        <v>0</v>
      </c>
    </row>
    <row r="62" spans="1:8" ht="12.75" customHeight="1" x14ac:dyDescent="0.2">
      <c r="A62" s="9"/>
      <c r="B62" s="21"/>
      <c r="C62" s="21" t="s">
        <v>66</v>
      </c>
      <c r="D62" s="9"/>
      <c r="E62" s="12" t="s">
        <v>1</v>
      </c>
      <c r="F62" s="8"/>
      <c r="G62" s="18">
        <v>1</v>
      </c>
      <c r="H62" s="1" t="s">
        <v>439</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0</v>
      </c>
    </row>
    <row r="66" spans="1:8" ht="12.75" customHeight="1" x14ac:dyDescent="0.2">
      <c r="A66" s="9"/>
      <c r="B66" s="21"/>
      <c r="C66" s="21" t="s">
        <v>62</v>
      </c>
      <c r="D66" s="9"/>
      <c r="E66" s="12" t="s">
        <v>1</v>
      </c>
      <c r="F66" s="8"/>
      <c r="G66" s="18">
        <v>1</v>
      </c>
      <c r="H66" s="1" t="s">
        <v>439</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20"/>
    </row>
    <row r="69" spans="1:8" ht="12.75" customHeight="1" x14ac:dyDescent="0.2">
      <c r="A69" s="16" t="s">
        <v>60</v>
      </c>
      <c r="B69" s="19"/>
      <c r="C69" s="16"/>
      <c r="D69" s="16"/>
      <c r="E69" s="15"/>
      <c r="F69" s="8"/>
      <c r="G69" s="7"/>
    </row>
    <row r="70" spans="1:8" ht="12.75" customHeight="1" x14ac:dyDescent="0.2">
      <c r="A70" s="16"/>
      <c r="B70" s="17" t="s">
        <v>59</v>
      </c>
      <c r="C70" s="16"/>
      <c r="D70" s="16"/>
      <c r="E70" s="15"/>
      <c r="F70" s="8"/>
      <c r="G70" s="7"/>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1</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13"/>
    </row>
    <row r="76" spans="1:8" ht="12.75" customHeight="1" x14ac:dyDescent="0.2">
      <c r="A76" s="9"/>
      <c r="B76" s="10"/>
      <c r="C76" s="9" t="s">
        <v>53</v>
      </c>
      <c r="D76" s="9"/>
      <c r="E76" s="12" t="s">
        <v>49</v>
      </c>
      <c r="F76" s="8"/>
      <c r="G76" s="18">
        <v>1336</v>
      </c>
      <c r="H76" s="1" t="s">
        <v>459</v>
      </c>
    </row>
    <row r="77" spans="1:8" ht="12.75" customHeight="1" x14ac:dyDescent="0.2">
      <c r="A77" s="9"/>
      <c r="B77" s="10"/>
      <c r="C77" s="9" t="s">
        <v>52</v>
      </c>
      <c r="D77" s="9"/>
      <c r="E77" s="12" t="s">
        <v>49</v>
      </c>
      <c r="F77" s="8"/>
      <c r="G77" s="18">
        <v>0</v>
      </c>
    </row>
    <row r="78" spans="1:8" ht="12.75" customHeight="1" x14ac:dyDescent="0.25">
      <c r="A78" s="9"/>
      <c r="B78" s="10"/>
      <c r="C78" s="9" t="s">
        <v>51</v>
      </c>
      <c r="D78" s="9"/>
      <c r="E78" s="12" t="s">
        <v>49</v>
      </c>
      <c r="F78" s="8"/>
      <c r="G78" s="18">
        <v>900</v>
      </c>
      <c r="H78" s="105" t="s">
        <v>458</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20"/>
    </row>
    <row r="81" spans="1:7" ht="12.75" customHeight="1" x14ac:dyDescent="0.2">
      <c r="A81" s="9" t="s">
        <v>48</v>
      </c>
      <c r="B81" s="10"/>
      <c r="C81" s="9"/>
      <c r="D81" s="9"/>
      <c r="E81" s="12" t="s">
        <v>47</v>
      </c>
      <c r="F81" s="8"/>
      <c r="G81" s="84">
        <v>0.5</v>
      </c>
    </row>
    <row r="82" spans="1:7" ht="12.75" customHeight="1" x14ac:dyDescent="0.2">
      <c r="A82" s="9"/>
      <c r="B82" s="10"/>
      <c r="C82" s="9"/>
      <c r="D82" s="9"/>
      <c r="E82" s="9"/>
      <c r="F82" s="8"/>
      <c r="G82" s="8"/>
    </row>
    <row r="83" spans="1:7" ht="12.75" customHeight="1" x14ac:dyDescent="0.25">
      <c r="A83" s="137" t="s">
        <v>679</v>
      </c>
      <c r="B83" s="137">
        <v>2010</v>
      </c>
      <c r="C83" s="137"/>
      <c r="D83" s="137"/>
      <c r="E83" s="138"/>
      <c r="F83" s="138"/>
    </row>
    <row r="84" spans="1:7" ht="15" x14ac:dyDescent="0.25">
      <c r="A84"/>
      <c r="B84"/>
      <c r="C84"/>
      <c r="D84"/>
      <c r="E84" s="139"/>
      <c r="F84" s="139"/>
    </row>
    <row r="85" spans="1:7" ht="15" x14ac:dyDescent="0.25">
      <c r="A85" s="137" t="s">
        <v>680</v>
      </c>
      <c r="B85" s="137" t="s">
        <v>681</v>
      </c>
      <c r="C85" s="137" t="s">
        <v>682</v>
      </c>
      <c r="D85" s="137" t="s">
        <v>683</v>
      </c>
      <c r="E85" s="138" t="s">
        <v>684</v>
      </c>
      <c r="F85" s="138" t="s">
        <v>685</v>
      </c>
    </row>
    <row r="86" spans="1:7" ht="15" x14ac:dyDescent="0.25">
      <c r="A86" t="s">
        <v>686</v>
      </c>
      <c r="B86">
        <v>43800000</v>
      </c>
      <c r="C86">
        <v>81000000</v>
      </c>
      <c r="D86">
        <v>233000000</v>
      </c>
      <c r="E86" s="139">
        <f>C86/B86*35.3/264.2*42</f>
        <v>10.377723393444152</v>
      </c>
      <c r="F86" s="139">
        <f>D86/B86*35.3/264.2*42</f>
        <v>29.851969761388737</v>
      </c>
    </row>
    <row r="87" spans="1:7" ht="15" x14ac:dyDescent="0.25">
      <c r="A87" s="140" t="s">
        <v>687</v>
      </c>
      <c r="B87" s="140">
        <v>26600000</v>
      </c>
      <c r="C87" s="140">
        <v>226000000</v>
      </c>
      <c r="D87" s="140">
        <v>101000000</v>
      </c>
      <c r="E87" s="141">
        <f>C87/B87*35.3/264.2*42</f>
        <v>47.677995139248573</v>
      </c>
      <c r="F87" s="141">
        <f>D87/B87*35.3/264.2*42</f>
        <v>21.307422606478344</v>
      </c>
    </row>
    <row r="88" spans="1:7" ht="15" x14ac:dyDescent="0.25">
      <c r="A88" t="s">
        <v>688</v>
      </c>
      <c r="B88"/>
      <c r="C88">
        <v>154000000</v>
      </c>
      <c r="D88">
        <v>7000000</v>
      </c>
      <c r="E88" s="139"/>
      <c r="F88" s="139"/>
    </row>
    <row r="89" spans="1:7" ht="15" x14ac:dyDescent="0.25">
      <c r="A89" t="s">
        <v>689</v>
      </c>
      <c r="B89"/>
      <c r="C89">
        <v>114000000</v>
      </c>
      <c r="D89">
        <v>3000000</v>
      </c>
      <c r="E89" s="139"/>
      <c r="F89" s="139"/>
    </row>
    <row r="90" spans="1:7" ht="15" x14ac:dyDescent="0.25">
      <c r="A90" t="s">
        <v>690</v>
      </c>
      <c r="B90"/>
      <c r="C90">
        <v>33000000</v>
      </c>
      <c r="D90">
        <v>4000000</v>
      </c>
      <c r="E90" s="139"/>
      <c r="F90" s="139"/>
    </row>
    <row r="91" spans="1:7" ht="15" x14ac:dyDescent="0.25">
      <c r="A91" t="s">
        <v>691</v>
      </c>
      <c r="B91"/>
      <c r="C91"/>
      <c r="D91">
        <v>16000000</v>
      </c>
      <c r="E91" s="139"/>
      <c r="F91" s="139"/>
    </row>
    <row r="92" spans="1:7" ht="15" x14ac:dyDescent="0.25">
      <c r="A92" t="s">
        <v>692</v>
      </c>
      <c r="B92"/>
      <c r="C92"/>
      <c r="D92">
        <v>3000000</v>
      </c>
      <c r="E92" s="139"/>
      <c r="F92" s="139"/>
    </row>
    <row r="93" spans="1:7" ht="15" x14ac:dyDescent="0.25">
      <c r="A93"/>
      <c r="B93"/>
      <c r="C93"/>
      <c r="D93"/>
      <c r="E93" s="139"/>
      <c r="F93" s="139"/>
    </row>
    <row r="94" spans="1:7" ht="15" x14ac:dyDescent="0.25">
      <c r="A94"/>
      <c r="B94"/>
      <c r="C94"/>
      <c r="D94"/>
      <c r="E94" s="139"/>
      <c r="F94" s="139"/>
    </row>
    <row r="95" spans="1:7" ht="15" x14ac:dyDescent="0.25">
      <c r="A95"/>
      <c r="B95"/>
      <c r="C95"/>
      <c r="D95"/>
      <c r="E95" s="139"/>
      <c r="F95" s="139"/>
    </row>
    <row r="96" spans="1:7" ht="15" x14ac:dyDescent="0.25">
      <c r="A96" t="s">
        <v>693</v>
      </c>
      <c r="B96">
        <v>319000000</v>
      </c>
      <c r="C96" t="s">
        <v>694</v>
      </c>
      <c r="D96"/>
      <c r="E96" s="139"/>
      <c r="F96" s="139"/>
    </row>
    <row r="97" spans="1:6" ht="15" x14ac:dyDescent="0.25">
      <c r="A97" t="s">
        <v>695</v>
      </c>
      <c r="B97">
        <v>294000000</v>
      </c>
      <c r="C97" t="s">
        <v>694</v>
      </c>
      <c r="D97"/>
      <c r="E97" s="139"/>
      <c r="F97" s="139"/>
    </row>
    <row r="98" spans="1:6" ht="15" x14ac:dyDescent="0.25">
      <c r="A98" t="s">
        <v>696</v>
      </c>
      <c r="B98">
        <v>9</v>
      </c>
      <c r="C98" t="s">
        <v>697</v>
      </c>
      <c r="D98"/>
      <c r="E98" s="139"/>
      <c r="F98" s="139"/>
    </row>
    <row r="99" spans="1:6" ht="15" x14ac:dyDescent="0.25">
      <c r="A99"/>
      <c r="B99"/>
      <c r="C99"/>
      <c r="D99"/>
      <c r="E99" s="139"/>
      <c r="F99" s="139"/>
    </row>
    <row r="100" spans="1:6" ht="15" x14ac:dyDescent="0.25">
      <c r="A100"/>
      <c r="B100"/>
      <c r="C100"/>
      <c r="D100"/>
      <c r="E100" s="139"/>
      <c r="F100" s="139"/>
    </row>
    <row r="101" spans="1:6" ht="15" x14ac:dyDescent="0.25">
      <c r="A101" t="s">
        <v>698</v>
      </c>
      <c r="B101"/>
      <c r="C101"/>
      <c r="D101"/>
      <c r="E101" s="139"/>
      <c r="F101" s="139"/>
    </row>
    <row r="102" spans="1:6" ht="15" x14ac:dyDescent="0.25">
      <c r="A102" t="s">
        <v>699</v>
      </c>
      <c r="B102"/>
      <c r="C102"/>
      <c r="D102"/>
      <c r="E102" s="139"/>
      <c r="F102" s="139"/>
    </row>
    <row r="103" spans="1:6" ht="15" x14ac:dyDescent="0.25">
      <c r="A103" t="s">
        <v>700</v>
      </c>
      <c r="B103"/>
      <c r="C103"/>
      <c r="D103"/>
      <c r="E103" s="139"/>
      <c r="F103" s="139"/>
    </row>
  </sheetData>
  <mergeCells count="3">
    <mergeCell ref="A5:D5"/>
    <mergeCell ref="H22:H23"/>
    <mergeCell ref="H4:H6"/>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8"/>
  <sheetViews>
    <sheetView workbookViewId="0">
      <selection activeCell="R40" sqref="R40"/>
    </sheetView>
  </sheetViews>
  <sheetFormatPr defaultRowHeight="15" x14ac:dyDescent="0.25"/>
  <cols>
    <col min="2" max="2" width="26.28515625" customWidth="1"/>
    <col min="5" max="5" width="9.28515625" customWidth="1"/>
    <col min="9" max="9" width="9" customWidth="1"/>
    <col min="12" max="12" width="8.28515625" bestFit="1" customWidth="1"/>
    <col min="13" max="13" width="10.5703125" bestFit="1" customWidth="1"/>
    <col min="14" max="14" width="12" bestFit="1" customWidth="1"/>
    <col min="17" max="17" width="17.28515625" customWidth="1"/>
    <col min="18" max="18" width="92.85546875" customWidth="1"/>
  </cols>
  <sheetData>
    <row r="1" spans="1:26" ht="15.75" x14ac:dyDescent="0.25">
      <c r="A1" s="92" t="s">
        <v>316</v>
      </c>
      <c r="B1" s="92"/>
      <c r="C1" s="92"/>
      <c r="D1" s="92"/>
      <c r="E1" s="92"/>
      <c r="F1" s="92"/>
      <c r="G1" s="92"/>
      <c r="H1" s="92"/>
      <c r="I1" s="92"/>
      <c r="J1" s="92"/>
      <c r="K1" s="92"/>
      <c r="L1" s="92"/>
      <c r="M1" s="92"/>
      <c r="N1" s="92"/>
      <c r="O1" s="92"/>
      <c r="P1" s="92"/>
      <c r="Q1" s="92"/>
      <c r="R1" s="230" t="s">
        <v>521</v>
      </c>
      <c r="S1" s="113"/>
      <c r="T1" s="113"/>
      <c r="U1" s="113"/>
      <c r="V1" s="113"/>
      <c r="W1" s="113"/>
      <c r="X1" s="113"/>
      <c r="Y1" s="113"/>
      <c r="Z1" s="113"/>
    </row>
    <row r="2" spans="1:26" ht="15.75" x14ac:dyDescent="0.25">
      <c r="A2" s="93"/>
      <c r="B2" s="93"/>
      <c r="C2" s="93"/>
      <c r="D2" s="93"/>
      <c r="E2" s="93"/>
      <c r="F2" s="93"/>
      <c r="G2" s="93"/>
      <c r="H2" s="93"/>
      <c r="I2" s="93"/>
      <c r="J2" s="93"/>
      <c r="K2" s="93"/>
      <c r="L2" s="93"/>
      <c r="M2" s="93" t="s">
        <v>317</v>
      </c>
      <c r="N2" s="93" t="s">
        <v>317</v>
      </c>
      <c r="O2" s="93" t="s">
        <v>317</v>
      </c>
      <c r="P2" s="93" t="s">
        <v>376</v>
      </c>
      <c r="Q2" s="93"/>
      <c r="R2" s="230"/>
      <c r="S2" s="113"/>
      <c r="T2" s="113"/>
      <c r="U2" s="113"/>
      <c r="V2" s="113"/>
      <c r="W2" s="113"/>
      <c r="X2" s="113"/>
      <c r="Y2" s="113"/>
      <c r="Z2" s="113"/>
    </row>
    <row r="3" spans="1:26" ht="15.75" x14ac:dyDescent="0.25">
      <c r="A3" s="93"/>
      <c r="B3" s="93" t="s">
        <v>318</v>
      </c>
      <c r="C3" s="93"/>
      <c r="D3" s="93"/>
      <c r="E3" s="93"/>
      <c r="F3" s="93"/>
      <c r="G3" s="93"/>
      <c r="H3" s="93"/>
      <c r="I3" s="93"/>
      <c r="J3" s="93"/>
      <c r="K3" s="93"/>
      <c r="L3" s="93"/>
      <c r="M3" s="94" t="s">
        <v>839</v>
      </c>
      <c r="N3" s="94" t="s">
        <v>799</v>
      </c>
      <c r="O3" s="94" t="s">
        <v>800</v>
      </c>
      <c r="P3" s="93"/>
      <c r="Q3" s="93"/>
      <c r="R3" s="230"/>
      <c r="S3" s="113"/>
      <c r="T3" s="113"/>
      <c r="U3" s="113"/>
      <c r="V3" s="113"/>
      <c r="W3" s="113"/>
      <c r="X3" s="113"/>
      <c r="Y3" s="113"/>
      <c r="Z3" s="113"/>
    </row>
    <row r="4" spans="1:26" ht="15.75" x14ac:dyDescent="0.25">
      <c r="A4" s="93"/>
      <c r="B4" s="93"/>
      <c r="C4" s="93"/>
      <c r="D4" s="93"/>
      <c r="E4" s="93"/>
      <c r="F4" s="93"/>
      <c r="G4" s="93"/>
      <c r="H4" s="93"/>
      <c r="I4" s="93"/>
      <c r="J4" s="93"/>
      <c r="K4" s="93"/>
      <c r="L4" s="93"/>
      <c r="M4" s="93"/>
      <c r="N4" s="93"/>
      <c r="O4" s="93"/>
      <c r="P4" s="93"/>
      <c r="Q4" s="93"/>
      <c r="R4" s="230"/>
      <c r="S4" s="113"/>
      <c r="T4" s="113"/>
      <c r="U4" s="113"/>
      <c r="V4" s="113"/>
      <c r="W4" s="113"/>
      <c r="X4" s="113"/>
      <c r="Y4" s="113"/>
      <c r="Z4" s="113"/>
    </row>
    <row r="5" spans="1:26" ht="15.75" x14ac:dyDescent="0.25">
      <c r="A5" s="93"/>
      <c r="B5" s="93" t="s">
        <v>319</v>
      </c>
      <c r="C5" s="93"/>
      <c r="D5" s="93"/>
      <c r="E5" s="93"/>
      <c r="F5" s="93"/>
      <c r="G5" s="93"/>
      <c r="H5" s="93"/>
      <c r="I5" s="93"/>
      <c r="J5" s="93"/>
      <c r="K5" s="93"/>
      <c r="L5" s="93"/>
      <c r="M5" s="93"/>
      <c r="N5" s="93"/>
      <c r="O5" s="93"/>
      <c r="P5" s="93"/>
      <c r="Q5" s="93"/>
      <c r="R5" s="114"/>
      <c r="S5" s="114"/>
      <c r="T5" s="114"/>
      <c r="U5" s="114"/>
      <c r="V5" s="114"/>
      <c r="W5" s="114"/>
      <c r="X5" s="114"/>
      <c r="Y5" s="114"/>
      <c r="Z5" s="114"/>
    </row>
    <row r="6" spans="1:26" ht="15.75" x14ac:dyDescent="0.25">
      <c r="A6" s="93"/>
      <c r="B6" s="93"/>
      <c r="C6" s="93" t="s">
        <v>320</v>
      </c>
      <c r="D6" s="93"/>
      <c r="E6" s="93"/>
      <c r="F6" s="93"/>
      <c r="G6" s="93"/>
      <c r="H6" s="93"/>
      <c r="I6" s="93"/>
      <c r="J6" s="93"/>
      <c r="K6" s="93"/>
      <c r="L6" s="95"/>
      <c r="M6" s="94">
        <v>11</v>
      </c>
      <c r="N6" s="94">
        <v>11</v>
      </c>
      <c r="O6" s="94">
        <v>8</v>
      </c>
      <c r="P6" s="93" t="s">
        <v>98</v>
      </c>
      <c r="Q6" s="93"/>
      <c r="R6" s="231" t="s">
        <v>838</v>
      </c>
      <c r="S6" s="114"/>
      <c r="T6" s="114"/>
      <c r="U6" s="114"/>
      <c r="V6" s="114"/>
      <c r="W6" s="114"/>
      <c r="X6" s="114"/>
      <c r="Y6" s="114"/>
      <c r="Z6" s="114"/>
    </row>
    <row r="7" spans="1:26" ht="15.75" x14ac:dyDescent="0.25">
      <c r="A7" s="93"/>
      <c r="B7" s="93"/>
      <c r="C7" s="93" t="s">
        <v>321</v>
      </c>
      <c r="D7" s="93"/>
      <c r="E7" s="93"/>
      <c r="F7" s="93"/>
      <c r="G7" s="93"/>
      <c r="H7" s="93"/>
      <c r="I7" s="93"/>
      <c r="J7" s="93"/>
      <c r="K7" s="93"/>
      <c r="L7" s="95"/>
      <c r="M7" s="96">
        <v>0.99298245614035086</v>
      </c>
      <c r="N7" s="96">
        <v>0.99298245614035086</v>
      </c>
      <c r="O7" s="96">
        <v>1.0143369175627239</v>
      </c>
      <c r="P7" s="93" t="s">
        <v>377</v>
      </c>
      <c r="Q7" s="93"/>
      <c r="R7" s="231"/>
      <c r="S7" s="114"/>
      <c r="T7" s="114"/>
      <c r="U7" s="114"/>
      <c r="V7" s="114"/>
      <c r="W7" s="114"/>
      <c r="X7" s="114"/>
      <c r="Y7" s="114"/>
      <c r="Z7" s="114"/>
    </row>
    <row r="8" spans="1:26" ht="15.75" x14ac:dyDescent="0.25">
      <c r="A8" s="93"/>
      <c r="B8" s="93"/>
      <c r="C8" s="93" t="s">
        <v>322</v>
      </c>
      <c r="D8" s="93"/>
      <c r="E8" s="93"/>
      <c r="F8" s="93"/>
      <c r="G8" s="93"/>
      <c r="H8" s="93"/>
      <c r="I8" s="93"/>
      <c r="J8" s="93"/>
      <c r="K8" s="93"/>
      <c r="L8" s="95"/>
      <c r="M8" s="96">
        <v>6.0232200000000002</v>
      </c>
      <c r="N8" s="96">
        <v>6.0232200000000002</v>
      </c>
      <c r="O8" s="96">
        <v>6.1009200000000003</v>
      </c>
      <c r="P8" s="93" t="s">
        <v>384</v>
      </c>
      <c r="Q8" s="93"/>
      <c r="R8" s="231"/>
      <c r="S8" s="114"/>
      <c r="T8" s="114"/>
      <c r="U8" s="114"/>
      <c r="V8" s="114"/>
      <c r="W8" s="114"/>
      <c r="X8" s="114"/>
      <c r="Y8" s="114"/>
      <c r="Z8" s="114"/>
    </row>
    <row r="9" spans="1:26" ht="15.75" x14ac:dyDescent="0.25">
      <c r="A9" s="93"/>
      <c r="B9" s="93"/>
      <c r="C9" s="93"/>
      <c r="D9" s="93"/>
      <c r="E9" s="93"/>
      <c r="F9" s="93"/>
      <c r="G9" s="93"/>
      <c r="H9" s="93"/>
      <c r="I9" s="93"/>
      <c r="J9" s="93"/>
      <c r="K9" s="93"/>
      <c r="L9" s="93"/>
      <c r="M9" s="93"/>
      <c r="N9" s="93"/>
      <c r="O9" s="93"/>
      <c r="P9" s="93"/>
      <c r="Q9" s="93"/>
      <c r="R9" s="231"/>
    </row>
    <row r="10" spans="1:26" ht="15.75" x14ac:dyDescent="0.25">
      <c r="A10" s="93"/>
      <c r="B10" s="93" t="s">
        <v>323</v>
      </c>
      <c r="C10" s="93"/>
      <c r="D10" s="93"/>
      <c r="E10" s="93"/>
      <c r="F10" s="93"/>
      <c r="G10" s="93"/>
      <c r="H10" s="93"/>
      <c r="I10" s="93"/>
      <c r="J10" s="93"/>
      <c r="K10" s="93"/>
      <c r="L10" s="93"/>
      <c r="M10" s="93"/>
      <c r="N10" s="93"/>
      <c r="O10" s="93"/>
      <c r="P10" s="93"/>
      <c r="Q10" s="93"/>
      <c r="R10" s="231"/>
    </row>
    <row r="11" spans="1:26" ht="15.75" x14ac:dyDescent="0.25">
      <c r="A11" s="93"/>
      <c r="B11" s="93"/>
      <c r="C11" s="93" t="s">
        <v>324</v>
      </c>
      <c r="D11" s="93"/>
      <c r="E11" s="93"/>
      <c r="F11" s="93"/>
      <c r="G11" s="93"/>
      <c r="H11" s="93"/>
      <c r="I11" s="93"/>
      <c r="J11" s="93"/>
      <c r="K11" s="93"/>
      <c r="L11" s="95"/>
      <c r="M11" s="94">
        <v>32</v>
      </c>
      <c r="N11" s="94">
        <v>32</v>
      </c>
      <c r="O11" s="94">
        <v>32</v>
      </c>
      <c r="P11" s="93" t="s">
        <v>98</v>
      </c>
      <c r="Q11" s="93"/>
      <c r="R11" s="231"/>
    </row>
    <row r="12" spans="1:26" ht="15.75" x14ac:dyDescent="0.25">
      <c r="A12" s="93"/>
      <c r="B12" s="93"/>
      <c r="C12" s="93" t="s">
        <v>325</v>
      </c>
      <c r="D12" s="93"/>
      <c r="E12" s="93"/>
      <c r="F12" s="93"/>
      <c r="G12" s="93"/>
      <c r="H12" s="93"/>
      <c r="I12" s="93"/>
      <c r="J12" s="93"/>
      <c r="K12" s="93"/>
      <c r="L12" s="95"/>
      <c r="M12" s="96">
        <v>0.86544342507645255</v>
      </c>
      <c r="N12" s="96">
        <v>0.86544342507645255</v>
      </c>
      <c r="O12" s="96">
        <v>0.93399339933993397</v>
      </c>
      <c r="P12" s="93" t="s">
        <v>377</v>
      </c>
      <c r="Q12" s="93"/>
      <c r="R12" s="231"/>
    </row>
    <row r="13" spans="1:26" ht="15.75" x14ac:dyDescent="0.25">
      <c r="A13" s="93"/>
      <c r="B13" s="93"/>
      <c r="C13" s="93" t="s">
        <v>326</v>
      </c>
      <c r="D13" s="93"/>
      <c r="E13" s="93"/>
      <c r="F13" s="93"/>
      <c r="G13" s="93"/>
      <c r="H13" s="93"/>
      <c r="I13" s="93"/>
      <c r="J13" s="93"/>
      <c r="K13" s="93"/>
      <c r="L13" s="95"/>
      <c r="M13" s="96">
        <v>5.4650400000000001</v>
      </c>
      <c r="N13" s="96">
        <v>5.4650400000000001</v>
      </c>
      <c r="O13" s="96">
        <v>5.7754200000000004</v>
      </c>
      <c r="P13" s="93" t="s">
        <v>384</v>
      </c>
      <c r="Q13" s="93"/>
      <c r="R13" s="231"/>
    </row>
    <row r="14" spans="1:26" ht="15.75" x14ac:dyDescent="0.25">
      <c r="A14" s="93"/>
      <c r="B14" s="93"/>
      <c r="C14" s="93"/>
      <c r="D14" s="93"/>
      <c r="E14" s="93"/>
      <c r="F14" s="93"/>
      <c r="G14" s="93"/>
      <c r="H14" s="93"/>
      <c r="I14" s="93"/>
      <c r="J14" s="93"/>
      <c r="K14" s="93"/>
      <c r="L14" s="93"/>
      <c r="M14" s="93"/>
      <c r="N14" s="93"/>
      <c r="O14" s="93"/>
      <c r="P14" s="93"/>
      <c r="Q14" s="93"/>
      <c r="R14" s="231"/>
    </row>
    <row r="15" spans="1:26" ht="15.75" x14ac:dyDescent="0.25">
      <c r="A15" s="93"/>
      <c r="B15" s="93" t="s">
        <v>327</v>
      </c>
      <c r="C15" s="93"/>
      <c r="D15" s="93"/>
      <c r="E15" s="93"/>
      <c r="F15" s="93"/>
      <c r="G15" s="93"/>
      <c r="H15" s="93"/>
      <c r="I15" s="93"/>
      <c r="J15" s="93"/>
      <c r="K15" s="93"/>
      <c r="L15" s="93"/>
      <c r="M15" s="93"/>
      <c r="N15" s="93"/>
      <c r="O15" s="93"/>
      <c r="P15" s="93"/>
      <c r="Q15" s="93"/>
      <c r="R15" s="231"/>
    </row>
    <row r="16" spans="1:26" ht="15.75" x14ac:dyDescent="0.25">
      <c r="A16" s="93"/>
      <c r="B16" s="93"/>
      <c r="C16" s="93" t="s">
        <v>328</v>
      </c>
      <c r="D16" s="93"/>
      <c r="E16" s="93"/>
      <c r="F16" s="93"/>
      <c r="G16" s="93"/>
      <c r="H16" s="93"/>
      <c r="I16" s="93"/>
      <c r="J16" s="93"/>
      <c r="K16" s="93"/>
      <c r="L16" s="95"/>
      <c r="M16" s="96">
        <v>59.372302158273357</v>
      </c>
      <c r="N16" s="96">
        <v>59.372302158273357</v>
      </c>
      <c r="O16" s="96">
        <v>59.372302158273357</v>
      </c>
      <c r="P16" s="93" t="s">
        <v>98</v>
      </c>
      <c r="Q16" s="93"/>
      <c r="R16" s="231"/>
    </row>
    <row r="17" spans="1:18" ht="15.75" x14ac:dyDescent="0.25">
      <c r="A17" s="93"/>
      <c r="B17" s="93"/>
      <c r="C17" s="93" t="s">
        <v>329</v>
      </c>
      <c r="D17" s="93"/>
      <c r="E17" s="93"/>
      <c r="F17" s="93"/>
      <c r="G17" s="93"/>
      <c r="H17" s="93"/>
      <c r="I17" s="93"/>
      <c r="J17" s="93"/>
      <c r="K17" s="93"/>
      <c r="L17" s="95"/>
      <c r="M17" s="97">
        <v>0.7413333333333334</v>
      </c>
      <c r="N17" s="97">
        <v>0.7413333333333334</v>
      </c>
      <c r="O17" s="97">
        <v>0.7413333333333334</v>
      </c>
      <c r="P17" s="93" t="s">
        <v>377</v>
      </c>
      <c r="Q17" s="93"/>
      <c r="R17" s="231"/>
    </row>
    <row r="18" spans="1:18" ht="15.75" x14ac:dyDescent="0.25">
      <c r="A18" s="93"/>
      <c r="B18" s="93"/>
      <c r="C18" s="93" t="s">
        <v>330</v>
      </c>
      <c r="D18" s="93"/>
      <c r="E18" s="93"/>
      <c r="F18" s="93"/>
      <c r="G18" s="93"/>
      <c r="H18" s="93"/>
      <c r="I18" s="93"/>
      <c r="J18" s="93"/>
      <c r="K18" s="93"/>
      <c r="L18" s="95"/>
      <c r="M18" s="97">
        <v>5.3935573129302901</v>
      </c>
      <c r="N18" s="97">
        <v>5.3935573129302901</v>
      </c>
      <c r="O18" s="97">
        <v>5.3935573129302901</v>
      </c>
      <c r="P18" s="93" t="s">
        <v>384</v>
      </c>
      <c r="Q18" s="93"/>
      <c r="R18" s="231"/>
    </row>
    <row r="19" spans="1:18" ht="15.75" x14ac:dyDescent="0.25">
      <c r="A19" s="93"/>
      <c r="B19" s="93"/>
      <c r="C19" s="93"/>
      <c r="D19" s="93"/>
      <c r="E19" s="93"/>
      <c r="F19" s="93"/>
      <c r="G19" s="93"/>
      <c r="H19" s="93"/>
      <c r="I19" s="93"/>
      <c r="J19" s="93"/>
      <c r="K19" s="93"/>
      <c r="L19" s="93"/>
      <c r="M19" s="93"/>
      <c r="N19" s="93"/>
      <c r="O19" s="93"/>
      <c r="P19" s="93"/>
      <c r="Q19" s="93"/>
      <c r="R19" s="231"/>
    </row>
    <row r="20" spans="1:18" ht="15.75" x14ac:dyDescent="0.25">
      <c r="A20" s="93"/>
      <c r="B20" s="93"/>
      <c r="C20" s="93"/>
      <c r="D20" s="93"/>
      <c r="E20" s="93"/>
      <c r="F20" s="93"/>
      <c r="G20" s="93"/>
      <c r="H20" s="93"/>
      <c r="I20" s="93"/>
      <c r="J20" s="93"/>
      <c r="K20" s="93"/>
      <c r="L20" s="93"/>
      <c r="M20" s="93"/>
      <c r="N20" s="93"/>
      <c r="O20" s="93"/>
      <c r="P20" s="93"/>
      <c r="Q20" s="93"/>
      <c r="R20" s="231"/>
    </row>
    <row r="21" spans="1:18" ht="15.75" x14ac:dyDescent="0.25">
      <c r="A21" s="93"/>
      <c r="B21" s="93" t="s">
        <v>331</v>
      </c>
      <c r="C21" s="93"/>
      <c r="D21" s="93"/>
      <c r="E21" s="93"/>
      <c r="F21" s="93"/>
      <c r="G21" s="93"/>
      <c r="H21" s="93"/>
      <c r="I21" s="93"/>
      <c r="J21" s="93"/>
      <c r="K21" s="93"/>
      <c r="L21" s="95"/>
      <c r="M21" s="98">
        <v>1500</v>
      </c>
      <c r="N21" s="98">
        <v>1500</v>
      </c>
      <c r="O21" s="98">
        <v>1500</v>
      </c>
      <c r="P21" s="93" t="s">
        <v>378</v>
      </c>
      <c r="Q21" s="93"/>
      <c r="R21" s="231"/>
    </row>
    <row r="22" spans="1:18" ht="15.75" x14ac:dyDescent="0.25">
      <c r="A22" s="93"/>
      <c r="B22" s="93"/>
      <c r="C22" s="93"/>
      <c r="D22" s="93"/>
      <c r="E22" s="93"/>
      <c r="F22" s="93"/>
      <c r="G22" s="93"/>
      <c r="H22" s="93"/>
      <c r="I22" s="93"/>
      <c r="J22" s="93"/>
      <c r="K22" s="93"/>
      <c r="L22" s="95"/>
      <c r="M22" s="99">
        <v>9034830</v>
      </c>
      <c r="N22" s="99">
        <v>9034830</v>
      </c>
      <c r="O22" s="99">
        <v>8663130.0000000019</v>
      </c>
      <c r="P22" s="93" t="s">
        <v>385</v>
      </c>
      <c r="Q22" s="93"/>
    </row>
    <row r="23" spans="1:18" ht="15.75" x14ac:dyDescent="0.25">
      <c r="A23" s="93"/>
      <c r="B23" s="93"/>
      <c r="C23" s="93"/>
      <c r="D23" s="93"/>
      <c r="E23" s="93"/>
      <c r="F23" s="93"/>
      <c r="G23" s="93"/>
      <c r="H23" s="93"/>
      <c r="I23" s="93"/>
      <c r="J23" s="93"/>
      <c r="K23" s="93"/>
      <c r="L23" s="95"/>
      <c r="M23" s="99">
        <v>9532197.3914999999</v>
      </c>
      <c r="N23" s="99">
        <v>9532197.3914999999</v>
      </c>
      <c r="O23" s="99">
        <v>9140035.3065000027</v>
      </c>
      <c r="P23" s="93" t="s">
        <v>379</v>
      </c>
      <c r="Q23" s="93"/>
    </row>
    <row r="24" spans="1:18" ht="15.75" x14ac:dyDescent="0.25">
      <c r="A24" s="93"/>
      <c r="B24" s="93"/>
      <c r="C24" s="93"/>
      <c r="D24" s="93"/>
      <c r="E24" s="93"/>
      <c r="F24" s="93"/>
      <c r="G24" s="93"/>
      <c r="H24" s="93"/>
      <c r="I24" s="93"/>
      <c r="J24" s="93"/>
      <c r="K24" s="93"/>
      <c r="L24" s="93"/>
      <c r="M24" s="93"/>
      <c r="N24" s="93"/>
      <c r="O24" s="93"/>
      <c r="P24" s="93"/>
      <c r="Q24" s="93"/>
    </row>
    <row r="25" spans="1:18" ht="15.75" x14ac:dyDescent="0.25">
      <c r="A25" s="93"/>
      <c r="B25" s="93" t="s">
        <v>332</v>
      </c>
      <c r="C25" s="93"/>
      <c r="D25" s="93"/>
      <c r="E25" s="93"/>
      <c r="F25" s="93"/>
      <c r="G25" s="93"/>
      <c r="H25" s="93"/>
      <c r="I25" s="93"/>
      <c r="J25" s="93"/>
      <c r="K25" s="93"/>
      <c r="L25" s="93"/>
      <c r="M25" s="93"/>
      <c r="N25" s="93"/>
      <c r="O25" s="93"/>
      <c r="P25" s="93"/>
      <c r="Q25" s="93"/>
    </row>
    <row r="26" spans="1:18" ht="15.75" x14ac:dyDescent="0.25">
      <c r="A26" s="93"/>
      <c r="B26" s="93"/>
      <c r="C26" s="93" t="s">
        <v>333</v>
      </c>
      <c r="D26" s="93"/>
      <c r="E26" s="93"/>
      <c r="F26" s="93"/>
      <c r="G26" s="93"/>
      <c r="H26" s="93"/>
      <c r="I26" s="93"/>
      <c r="J26" s="93"/>
      <c r="K26" s="93"/>
      <c r="L26" s="93"/>
      <c r="M26" s="93"/>
      <c r="N26" s="93"/>
      <c r="O26" s="93"/>
      <c r="P26" s="93"/>
      <c r="Q26" s="93"/>
    </row>
    <row r="27" spans="1:18" ht="15.75" x14ac:dyDescent="0.25">
      <c r="A27" s="93"/>
      <c r="B27" s="93"/>
      <c r="C27" s="93"/>
      <c r="D27" s="93" t="s">
        <v>334</v>
      </c>
      <c r="E27" s="93"/>
      <c r="F27" s="93"/>
      <c r="G27" s="93"/>
      <c r="H27" s="93"/>
      <c r="I27" s="93"/>
      <c r="J27" s="93"/>
      <c r="K27" s="93"/>
      <c r="L27" s="95"/>
      <c r="M27" s="94">
        <v>0</v>
      </c>
      <c r="N27" s="94">
        <v>0</v>
      </c>
      <c r="O27" s="94">
        <v>1</v>
      </c>
      <c r="P27" s="93" t="s">
        <v>1</v>
      </c>
      <c r="Q27" s="93"/>
    </row>
    <row r="28" spans="1:18" ht="15.75" x14ac:dyDescent="0.25">
      <c r="A28" s="93"/>
      <c r="B28" s="93"/>
      <c r="C28" s="93"/>
      <c r="D28" s="93" t="s">
        <v>335</v>
      </c>
      <c r="E28" s="93"/>
      <c r="F28" s="93"/>
      <c r="G28" s="93"/>
      <c r="H28" s="93"/>
      <c r="I28" s="93"/>
      <c r="J28" s="93"/>
      <c r="K28" s="93"/>
      <c r="L28" s="95"/>
      <c r="M28" s="94">
        <v>1</v>
      </c>
      <c r="N28" s="94">
        <v>1</v>
      </c>
      <c r="O28" s="94">
        <v>0</v>
      </c>
      <c r="P28" s="93" t="s">
        <v>1</v>
      </c>
      <c r="Q28" s="93"/>
    </row>
    <row r="29" spans="1:18" ht="15.75" x14ac:dyDescent="0.25">
      <c r="A29" s="93"/>
      <c r="B29" s="93"/>
      <c r="C29" s="93"/>
      <c r="D29" s="93"/>
      <c r="E29" s="93"/>
      <c r="F29" s="93"/>
      <c r="G29" s="93"/>
      <c r="H29" s="93"/>
      <c r="I29" s="93"/>
      <c r="J29" s="93"/>
      <c r="K29" s="93"/>
      <c r="L29" s="93" t="s">
        <v>336</v>
      </c>
      <c r="M29" s="93" t="s">
        <v>0</v>
      </c>
      <c r="N29" s="93" t="s">
        <v>0</v>
      </c>
      <c r="O29" s="93" t="s">
        <v>0</v>
      </c>
      <c r="P29" s="93"/>
      <c r="Q29" s="93"/>
    </row>
    <row r="30" spans="1:18" ht="15.75" x14ac:dyDescent="0.25">
      <c r="A30" s="93"/>
      <c r="B30" s="93"/>
      <c r="C30" s="93"/>
      <c r="D30" s="93"/>
      <c r="E30" s="93"/>
      <c r="F30" s="93"/>
      <c r="G30" s="93"/>
      <c r="H30" s="93"/>
      <c r="I30" s="93"/>
      <c r="J30" s="93"/>
      <c r="K30" s="93"/>
      <c r="L30" s="93"/>
      <c r="M30" s="93"/>
      <c r="N30" s="93"/>
      <c r="O30" s="93"/>
      <c r="P30" s="93"/>
      <c r="Q30" s="93"/>
    </row>
    <row r="31" spans="1:18" ht="15.75" x14ac:dyDescent="0.25">
      <c r="A31" s="93"/>
      <c r="B31" s="93"/>
      <c r="C31" s="93" t="s">
        <v>337</v>
      </c>
      <c r="D31" s="93"/>
      <c r="E31" s="93"/>
      <c r="F31" s="93"/>
      <c r="G31" s="93"/>
      <c r="H31" s="93"/>
      <c r="I31" s="93"/>
      <c r="J31" s="93"/>
      <c r="K31" s="93"/>
      <c r="L31" s="93"/>
      <c r="M31" s="93"/>
      <c r="N31" s="93"/>
      <c r="O31" s="93"/>
      <c r="P31" s="93"/>
      <c r="Q31" s="93"/>
    </row>
    <row r="32" spans="1:18" ht="15.75" x14ac:dyDescent="0.25">
      <c r="A32" s="93"/>
      <c r="B32" s="93"/>
      <c r="C32" s="93"/>
      <c r="D32" s="93" t="s">
        <v>338</v>
      </c>
      <c r="E32" s="93"/>
      <c r="F32" s="93"/>
      <c r="G32" s="93"/>
      <c r="H32" s="93"/>
      <c r="I32" s="93"/>
      <c r="J32" s="93"/>
      <c r="K32" s="93"/>
      <c r="L32" s="95"/>
      <c r="M32" s="94">
        <v>0</v>
      </c>
      <c r="N32" s="94">
        <v>0</v>
      </c>
      <c r="O32" s="94">
        <v>1</v>
      </c>
      <c r="P32" s="93" t="s">
        <v>1</v>
      </c>
      <c r="Q32" s="93"/>
    </row>
    <row r="33" spans="1:18" ht="15.75" x14ac:dyDescent="0.25">
      <c r="A33" s="93"/>
      <c r="B33" s="93"/>
      <c r="C33" s="93"/>
      <c r="D33" s="93" t="s">
        <v>339</v>
      </c>
      <c r="E33" s="93"/>
      <c r="F33" s="93"/>
      <c r="G33" s="93"/>
      <c r="H33" s="93"/>
      <c r="I33" s="93"/>
      <c r="J33" s="93"/>
      <c r="K33" s="93"/>
      <c r="L33" s="95"/>
      <c r="M33" s="94">
        <v>0</v>
      </c>
      <c r="N33" s="94">
        <v>0</v>
      </c>
      <c r="O33" s="94">
        <v>0</v>
      </c>
      <c r="P33" s="93" t="s">
        <v>1</v>
      </c>
      <c r="Q33" s="93"/>
    </row>
    <row r="34" spans="1:18" ht="15.75" x14ac:dyDescent="0.25">
      <c r="A34" s="93"/>
      <c r="B34" s="93"/>
      <c r="C34" s="93"/>
      <c r="D34" s="93" t="s">
        <v>340</v>
      </c>
      <c r="E34" s="93"/>
      <c r="F34" s="93"/>
      <c r="G34" s="93"/>
      <c r="H34" s="93"/>
      <c r="I34" s="93"/>
      <c r="J34" s="93"/>
      <c r="K34" s="93"/>
      <c r="L34" s="95"/>
      <c r="M34" s="94">
        <v>0</v>
      </c>
      <c r="N34" s="94">
        <v>0</v>
      </c>
      <c r="O34" s="94">
        <v>0</v>
      </c>
      <c r="P34" s="93" t="s">
        <v>1</v>
      </c>
      <c r="Q34" s="93"/>
    </row>
    <row r="35" spans="1:18" ht="15.75" x14ac:dyDescent="0.25">
      <c r="A35" s="93"/>
      <c r="B35" s="93"/>
      <c r="C35" s="93"/>
      <c r="D35" s="93" t="s">
        <v>341</v>
      </c>
      <c r="E35" s="93"/>
      <c r="F35" s="93"/>
      <c r="G35" s="93"/>
      <c r="H35" s="93"/>
      <c r="I35" s="93"/>
      <c r="J35" s="93"/>
      <c r="K35" s="93"/>
      <c r="L35" s="95"/>
      <c r="M35" s="94">
        <v>0</v>
      </c>
      <c r="N35" s="94">
        <v>1</v>
      </c>
      <c r="O35" s="94">
        <v>0</v>
      </c>
      <c r="P35" s="93" t="s">
        <v>1</v>
      </c>
      <c r="Q35" s="93"/>
    </row>
    <row r="36" spans="1:18" ht="15.75" x14ac:dyDescent="0.25">
      <c r="A36" s="93"/>
      <c r="B36" s="93"/>
      <c r="C36" s="93"/>
      <c r="D36" s="93" t="s">
        <v>342</v>
      </c>
      <c r="E36" s="93"/>
      <c r="F36" s="93"/>
      <c r="G36" s="93"/>
      <c r="H36" s="93"/>
      <c r="I36" s="93"/>
      <c r="J36" s="93"/>
      <c r="K36" s="93"/>
      <c r="L36" s="95"/>
      <c r="M36" s="94">
        <v>1</v>
      </c>
      <c r="N36" s="94">
        <v>0</v>
      </c>
      <c r="O36" s="94">
        <v>0</v>
      </c>
      <c r="P36" s="93" t="s">
        <v>1</v>
      </c>
      <c r="Q36" s="93"/>
    </row>
    <row r="37" spans="1:18" ht="15.75" x14ac:dyDescent="0.25">
      <c r="A37" s="93"/>
      <c r="B37" s="93"/>
      <c r="C37" s="93"/>
      <c r="D37" s="93"/>
      <c r="E37" s="93"/>
      <c r="F37" s="93"/>
      <c r="G37" s="93"/>
      <c r="H37" s="93"/>
      <c r="I37" s="93"/>
      <c r="J37" s="93"/>
      <c r="K37" s="93"/>
      <c r="L37" s="93" t="s">
        <v>336</v>
      </c>
      <c r="M37" s="93" t="s">
        <v>0</v>
      </c>
      <c r="N37" s="93" t="s">
        <v>0</v>
      </c>
      <c r="O37" s="93" t="s">
        <v>0</v>
      </c>
      <c r="P37" s="93"/>
      <c r="Q37" s="93"/>
    </row>
    <row r="38" spans="1:18" ht="15.75" x14ac:dyDescent="0.25">
      <c r="A38" s="93"/>
      <c r="B38" s="93" t="s">
        <v>343</v>
      </c>
      <c r="C38" s="93"/>
      <c r="D38" s="93"/>
      <c r="E38" s="93"/>
      <c r="F38" s="93"/>
      <c r="G38" s="93"/>
      <c r="H38" s="93"/>
      <c r="I38" s="93"/>
      <c r="J38" s="93"/>
      <c r="K38" s="93"/>
      <c r="L38" s="93"/>
      <c r="M38" s="93"/>
      <c r="N38" s="93"/>
      <c r="O38" s="93"/>
      <c r="P38" s="93"/>
      <c r="Q38" s="93"/>
    </row>
    <row r="39" spans="1:18" ht="15.75" x14ac:dyDescent="0.25">
      <c r="A39" s="93"/>
      <c r="B39" s="93"/>
      <c r="C39" s="93" t="s">
        <v>344</v>
      </c>
      <c r="D39" s="93"/>
      <c r="E39" s="93"/>
      <c r="F39" s="93"/>
      <c r="G39" s="93"/>
      <c r="H39" s="93"/>
      <c r="I39" s="93"/>
      <c r="J39" s="93"/>
      <c r="K39" s="93"/>
      <c r="L39" s="95"/>
      <c r="M39" s="100">
        <v>3</v>
      </c>
      <c r="N39" s="100">
        <v>5.5</v>
      </c>
      <c r="O39" s="100">
        <v>3</v>
      </c>
      <c r="P39" s="93" t="s">
        <v>380</v>
      </c>
      <c r="Q39" s="93"/>
      <c r="R39" t="s">
        <v>840</v>
      </c>
    </row>
    <row r="40" spans="1:18" ht="15.75" x14ac:dyDescent="0.25">
      <c r="A40" s="93"/>
      <c r="B40" s="93"/>
      <c r="C40" s="93" t="s">
        <v>345</v>
      </c>
      <c r="D40" s="93"/>
      <c r="E40" s="93"/>
      <c r="F40" s="93"/>
      <c r="G40" s="93"/>
      <c r="H40" s="93"/>
      <c r="I40" s="93"/>
      <c r="J40" s="93"/>
      <c r="K40" s="93"/>
      <c r="L40" s="95"/>
      <c r="M40" s="94">
        <v>3.62</v>
      </c>
      <c r="N40" s="94">
        <v>3.9</v>
      </c>
      <c r="O40" s="94">
        <v>3.9</v>
      </c>
      <c r="P40" s="93" t="s">
        <v>380</v>
      </c>
      <c r="Q40" s="93"/>
      <c r="R40" t="s">
        <v>841</v>
      </c>
    </row>
    <row r="41" spans="1:18" ht="15.75" x14ac:dyDescent="0.25">
      <c r="A41" s="93"/>
      <c r="B41" s="93"/>
      <c r="C41" s="93"/>
      <c r="D41" s="93"/>
      <c r="E41" s="93"/>
      <c r="F41" s="93"/>
      <c r="G41" s="93"/>
      <c r="H41" s="93"/>
      <c r="I41" s="93"/>
      <c r="J41" s="93"/>
      <c r="K41" s="93"/>
      <c r="L41" s="93"/>
      <c r="M41" s="93"/>
      <c r="N41" s="93"/>
      <c r="O41" s="93"/>
      <c r="P41" s="93"/>
      <c r="Q41" s="93"/>
    </row>
    <row r="42" spans="1:18" ht="15.75" x14ac:dyDescent="0.25">
      <c r="A42" s="93"/>
      <c r="B42" s="93"/>
      <c r="C42" s="93"/>
      <c r="D42" s="93"/>
      <c r="E42" s="93"/>
      <c r="F42" s="93"/>
      <c r="G42" s="93"/>
      <c r="H42" s="93"/>
      <c r="I42" s="93"/>
      <c r="J42" s="93"/>
      <c r="K42" s="93"/>
      <c r="L42" s="93"/>
      <c r="M42" s="93"/>
      <c r="N42" s="93"/>
      <c r="O42" s="93"/>
      <c r="P42" s="93"/>
      <c r="Q42" s="93"/>
    </row>
    <row r="43" spans="1:18" ht="15.75" x14ac:dyDescent="0.25">
      <c r="A43" s="93"/>
      <c r="B43" s="93" t="s">
        <v>346</v>
      </c>
      <c r="C43" s="93"/>
      <c r="D43" s="93"/>
      <c r="E43" s="93"/>
      <c r="F43" s="93"/>
      <c r="G43" s="93"/>
      <c r="H43" s="93"/>
      <c r="I43" s="93"/>
      <c r="J43" s="93"/>
      <c r="K43" s="93"/>
      <c r="L43" s="93"/>
      <c r="M43" s="93"/>
      <c r="N43" s="93"/>
      <c r="O43" s="93"/>
      <c r="P43" s="93"/>
      <c r="Q43" s="93"/>
    </row>
    <row r="44" spans="1:18" ht="15.75" x14ac:dyDescent="0.25">
      <c r="A44" s="93"/>
      <c r="B44" s="93"/>
      <c r="C44" s="93" t="s">
        <v>347</v>
      </c>
      <c r="D44" s="93"/>
      <c r="E44" s="93"/>
      <c r="F44" s="93"/>
      <c r="G44" s="93"/>
      <c r="H44" s="93"/>
      <c r="I44" s="93"/>
      <c r="J44" s="93"/>
      <c r="K44" s="93"/>
      <c r="L44" s="95"/>
      <c r="M44" s="97">
        <v>0.25</v>
      </c>
      <c r="N44" s="97">
        <v>0.25</v>
      </c>
      <c r="O44" s="97">
        <v>0.25</v>
      </c>
      <c r="P44" s="93" t="s">
        <v>381</v>
      </c>
      <c r="Q44" s="93"/>
    </row>
    <row r="45" spans="1:18" ht="15.75" x14ac:dyDescent="0.25">
      <c r="A45" s="93"/>
      <c r="B45" s="93"/>
      <c r="C45" s="93" t="s">
        <v>348</v>
      </c>
      <c r="D45" s="93"/>
      <c r="E45" s="93"/>
      <c r="F45" s="93"/>
      <c r="G45" s="93"/>
      <c r="H45" s="93"/>
      <c r="I45" s="93"/>
      <c r="J45" s="93"/>
      <c r="K45" s="93"/>
      <c r="L45" s="95"/>
      <c r="M45" s="96">
        <v>0.75</v>
      </c>
      <c r="N45" s="96">
        <v>0.75</v>
      </c>
      <c r="O45" s="96">
        <v>0.75</v>
      </c>
      <c r="P45" s="93" t="s">
        <v>382</v>
      </c>
      <c r="Q45" s="93"/>
    </row>
    <row r="46" spans="1:18" ht="15.75" x14ac:dyDescent="0.25">
      <c r="A46" s="93"/>
      <c r="B46" s="93"/>
      <c r="C46" s="93" t="s">
        <v>349</v>
      </c>
      <c r="D46" s="93"/>
      <c r="E46" s="93"/>
      <c r="F46" s="93"/>
      <c r="G46" s="93"/>
      <c r="H46" s="93"/>
      <c r="I46" s="93"/>
      <c r="J46" s="93"/>
      <c r="K46" s="93"/>
      <c r="L46" s="95"/>
      <c r="M46" s="96">
        <v>5.8658043282325725</v>
      </c>
      <c r="N46" s="96">
        <v>5.8658043282325725</v>
      </c>
      <c r="O46" s="96">
        <v>5.9240793282325725</v>
      </c>
      <c r="P46" s="93" t="s">
        <v>383</v>
      </c>
      <c r="Q46" s="93"/>
    </row>
    <row r="47" spans="1:18" ht="15.75" x14ac:dyDescent="0.25">
      <c r="A47" s="93"/>
      <c r="B47" s="93"/>
      <c r="C47" s="93"/>
      <c r="D47" s="93"/>
      <c r="E47" s="93"/>
      <c r="F47" s="93"/>
      <c r="G47" s="93"/>
      <c r="H47" s="93"/>
      <c r="I47" s="93"/>
      <c r="J47" s="93"/>
      <c r="K47" s="93"/>
      <c r="L47" s="93"/>
      <c r="M47" s="93"/>
      <c r="N47" s="93"/>
      <c r="O47" s="93"/>
      <c r="P47" s="93"/>
      <c r="Q47" s="93"/>
    </row>
    <row r="48" spans="1:18" ht="15.75" x14ac:dyDescent="0.25">
      <c r="A48" s="93"/>
      <c r="B48" s="93" t="s">
        <v>350</v>
      </c>
      <c r="C48" s="93"/>
      <c r="D48" s="93"/>
      <c r="E48" s="93"/>
      <c r="F48" s="93"/>
      <c r="G48" s="93"/>
      <c r="H48" s="93"/>
      <c r="I48" s="93"/>
      <c r="J48" s="93"/>
      <c r="K48" s="93"/>
      <c r="L48" s="93"/>
      <c r="M48" s="93"/>
      <c r="N48" s="93"/>
      <c r="O48" s="93"/>
      <c r="P48" s="93"/>
      <c r="Q48" s="93"/>
    </row>
    <row r="49" spans="1:18" ht="15.75" x14ac:dyDescent="0.25">
      <c r="A49" s="93"/>
      <c r="B49" s="93"/>
      <c r="C49" s="93" t="s">
        <v>362</v>
      </c>
      <c r="D49" s="93"/>
      <c r="E49" s="93"/>
      <c r="F49" s="93"/>
      <c r="G49" s="93"/>
      <c r="H49" s="93"/>
      <c r="I49" s="93"/>
      <c r="J49" s="93"/>
      <c r="K49" s="93"/>
      <c r="L49" s="93"/>
      <c r="M49" s="94">
        <v>0</v>
      </c>
      <c r="N49" s="94">
        <v>0</v>
      </c>
      <c r="O49" s="94">
        <v>0</v>
      </c>
      <c r="P49" s="93"/>
      <c r="Q49" s="93"/>
    </row>
    <row r="50" spans="1:18" ht="15.75" x14ac:dyDescent="0.25">
      <c r="A50" s="93"/>
      <c r="B50" s="93"/>
      <c r="C50" s="93" t="s">
        <v>363</v>
      </c>
      <c r="D50" s="93"/>
      <c r="E50" s="93"/>
      <c r="F50" s="93"/>
      <c r="G50" s="93"/>
      <c r="H50" s="93"/>
      <c r="I50" s="93"/>
      <c r="J50" s="93"/>
      <c r="K50" s="93"/>
      <c r="L50" s="93"/>
      <c r="M50" s="94">
        <v>1</v>
      </c>
      <c r="N50" s="94">
        <v>1</v>
      </c>
      <c r="O50" s="94">
        <v>1</v>
      </c>
      <c r="P50" s="93"/>
      <c r="Q50" s="93"/>
    </row>
    <row r="51" spans="1:18" ht="15.75" x14ac:dyDescent="0.25">
      <c r="A51" s="93"/>
      <c r="B51" s="93"/>
      <c r="C51" s="93" t="s">
        <v>364</v>
      </c>
      <c r="D51" s="93"/>
      <c r="E51" s="93"/>
      <c r="F51" s="93"/>
      <c r="G51" s="93"/>
      <c r="H51" s="93"/>
      <c r="I51" s="93"/>
      <c r="J51" s="93"/>
      <c r="K51" s="93"/>
      <c r="L51" s="93"/>
      <c r="M51" s="94">
        <v>1</v>
      </c>
      <c r="N51" s="94">
        <v>1</v>
      </c>
      <c r="O51" s="94">
        <v>1</v>
      </c>
      <c r="P51" s="93"/>
      <c r="Q51" s="93"/>
    </row>
    <row r="52" spans="1:18" ht="15.75" x14ac:dyDescent="0.25">
      <c r="A52" s="93"/>
      <c r="B52" s="93"/>
      <c r="C52" s="93" t="s">
        <v>365</v>
      </c>
      <c r="D52" s="93"/>
      <c r="E52" s="93"/>
      <c r="F52" s="93"/>
      <c r="G52" s="93"/>
      <c r="H52" s="93"/>
      <c r="I52" s="93"/>
      <c r="J52" s="93"/>
      <c r="K52" s="93"/>
      <c r="L52" s="93"/>
      <c r="M52" s="94">
        <v>0</v>
      </c>
      <c r="N52" s="94">
        <v>0</v>
      </c>
      <c r="O52" s="94">
        <v>0</v>
      </c>
      <c r="P52" s="93"/>
      <c r="Q52" s="93"/>
    </row>
    <row r="53" spans="1:18" ht="15.75" x14ac:dyDescent="0.25">
      <c r="A53" s="93"/>
      <c r="B53" s="93"/>
      <c r="C53" s="93" t="s">
        <v>366</v>
      </c>
      <c r="D53" s="93"/>
      <c r="E53" s="93"/>
      <c r="F53" s="93"/>
      <c r="G53" s="93"/>
      <c r="H53" s="93"/>
      <c r="I53" s="93"/>
      <c r="J53" s="93"/>
      <c r="K53" s="93"/>
      <c r="L53" s="93"/>
      <c r="M53" s="94">
        <v>0</v>
      </c>
      <c r="N53" s="94">
        <v>0</v>
      </c>
      <c r="O53" s="94">
        <v>0</v>
      </c>
      <c r="P53" s="93"/>
      <c r="Q53" s="93"/>
    </row>
    <row r="54" spans="1:18" ht="15.75" x14ac:dyDescent="0.25">
      <c r="A54" s="93"/>
      <c r="B54" s="93"/>
      <c r="C54" s="93"/>
      <c r="D54" s="93"/>
      <c r="E54" s="93"/>
      <c r="F54" s="93"/>
      <c r="G54" s="93"/>
      <c r="H54" s="93"/>
      <c r="I54" s="93"/>
      <c r="J54" s="93"/>
      <c r="K54" s="93"/>
      <c r="L54" s="93"/>
      <c r="M54" s="93"/>
      <c r="N54" s="93"/>
      <c r="O54" s="93"/>
      <c r="P54" s="93"/>
      <c r="Q54" s="93"/>
    </row>
    <row r="55" spans="1:18" ht="15.75" x14ac:dyDescent="0.25">
      <c r="A55" s="93"/>
      <c r="B55" s="93"/>
      <c r="C55" s="93"/>
      <c r="D55" s="93"/>
      <c r="E55" s="93"/>
      <c r="F55" s="93"/>
      <c r="G55" s="93"/>
      <c r="H55" s="93"/>
      <c r="I55" s="93"/>
      <c r="J55" s="93"/>
      <c r="K55" s="93"/>
      <c r="L55" s="93"/>
      <c r="M55" s="93"/>
      <c r="N55" s="93"/>
      <c r="O55" s="93"/>
      <c r="P55" s="93"/>
      <c r="Q55" s="93"/>
    </row>
    <row r="56" spans="1:18" ht="15.75" x14ac:dyDescent="0.25">
      <c r="A56" s="93"/>
      <c r="B56" s="93" t="s">
        <v>351</v>
      </c>
      <c r="C56" s="93"/>
      <c r="D56" s="93"/>
      <c r="E56" s="93"/>
      <c r="F56" s="93"/>
      <c r="G56" s="93"/>
      <c r="H56" s="93"/>
      <c r="I56" s="93"/>
      <c r="J56" s="93"/>
      <c r="K56" s="93"/>
      <c r="L56" s="101" t="s">
        <v>367</v>
      </c>
      <c r="M56" s="97">
        <v>2</v>
      </c>
      <c r="N56" s="97">
        <v>2</v>
      </c>
      <c r="O56" s="97">
        <v>2</v>
      </c>
      <c r="P56" s="101" t="s">
        <v>89</v>
      </c>
      <c r="Q56" s="93"/>
      <c r="R56" s="1" t="s">
        <v>448</v>
      </c>
    </row>
    <row r="57" spans="1:18" ht="15.75" x14ac:dyDescent="0.25">
      <c r="A57" s="93"/>
      <c r="B57" s="93"/>
      <c r="C57" s="93"/>
      <c r="D57" s="93"/>
      <c r="E57" s="93"/>
      <c r="F57" s="93"/>
      <c r="G57" s="93"/>
      <c r="H57" s="93"/>
      <c r="I57" s="93"/>
      <c r="J57" s="93"/>
      <c r="K57" s="93"/>
      <c r="L57" s="101" t="s">
        <v>368</v>
      </c>
      <c r="M57" s="97">
        <v>6</v>
      </c>
      <c r="N57" s="97">
        <v>6</v>
      </c>
      <c r="O57" s="97">
        <v>6</v>
      </c>
      <c r="P57" s="101" t="s">
        <v>89</v>
      </c>
      <c r="Q57" s="93"/>
    </row>
    <row r="58" spans="1:18" ht="15.75" x14ac:dyDescent="0.25">
      <c r="A58" s="93"/>
      <c r="B58" s="93"/>
      <c r="C58" s="93"/>
      <c r="D58" s="93"/>
      <c r="E58" s="93"/>
      <c r="F58" s="93"/>
      <c r="G58" s="93"/>
      <c r="H58" s="93"/>
      <c r="I58" s="93"/>
      <c r="J58" s="93"/>
      <c r="K58" s="93"/>
      <c r="L58" s="101" t="s">
        <v>369</v>
      </c>
      <c r="M58" s="97">
        <v>84</v>
      </c>
      <c r="N58" s="97">
        <v>84</v>
      </c>
      <c r="O58" s="97">
        <v>84</v>
      </c>
      <c r="P58" s="101" t="s">
        <v>89</v>
      </c>
      <c r="Q58" s="93"/>
    </row>
    <row r="59" spans="1:18" ht="15.75" x14ac:dyDescent="0.25">
      <c r="A59" s="93"/>
      <c r="B59" s="93"/>
      <c r="C59" s="93"/>
      <c r="D59" s="93"/>
      <c r="E59" s="93"/>
      <c r="F59" s="93"/>
      <c r="G59" s="93"/>
      <c r="H59" s="93"/>
      <c r="I59" s="93"/>
      <c r="J59" s="93"/>
      <c r="K59" s="93"/>
      <c r="L59" s="101" t="s">
        <v>370</v>
      </c>
      <c r="M59" s="97">
        <v>4</v>
      </c>
      <c r="N59" s="97">
        <v>4</v>
      </c>
      <c r="O59" s="97">
        <v>4</v>
      </c>
      <c r="P59" s="101" t="s">
        <v>89</v>
      </c>
      <c r="Q59" s="93"/>
    </row>
    <row r="60" spans="1:18" ht="15.75" x14ac:dyDescent="0.25">
      <c r="A60" s="93"/>
      <c r="B60" s="93"/>
      <c r="C60" s="93"/>
      <c r="D60" s="93"/>
      <c r="E60" s="93"/>
      <c r="F60" s="93"/>
      <c r="G60" s="93"/>
      <c r="H60" s="93"/>
      <c r="I60" s="93"/>
      <c r="J60" s="93"/>
      <c r="K60" s="93"/>
      <c r="L60" s="101" t="s">
        <v>371</v>
      </c>
      <c r="M60" s="97">
        <v>2</v>
      </c>
      <c r="N60" s="97">
        <v>2</v>
      </c>
      <c r="O60" s="97">
        <v>2</v>
      </c>
      <c r="P60" s="101" t="s">
        <v>89</v>
      </c>
      <c r="Q60" s="93"/>
    </row>
    <row r="61" spans="1:18" ht="15.75" x14ac:dyDescent="0.25">
      <c r="A61" s="93"/>
      <c r="B61" s="93"/>
      <c r="C61" s="93"/>
      <c r="D61" s="93"/>
      <c r="E61" s="93"/>
      <c r="F61" s="93"/>
      <c r="G61" s="93"/>
      <c r="H61" s="93"/>
      <c r="I61" s="93"/>
      <c r="J61" s="93"/>
      <c r="K61" s="93"/>
      <c r="L61" s="101" t="s">
        <v>372</v>
      </c>
      <c r="M61" s="97">
        <v>1</v>
      </c>
      <c r="N61" s="97">
        <v>1</v>
      </c>
      <c r="O61" s="97">
        <v>1</v>
      </c>
      <c r="P61" s="101" t="s">
        <v>89</v>
      </c>
      <c r="Q61" s="93"/>
    </row>
    <row r="62" spans="1:18" ht="15.75" x14ac:dyDescent="0.25">
      <c r="A62" s="93"/>
      <c r="B62" s="93"/>
      <c r="C62" s="93"/>
      <c r="D62" s="93"/>
      <c r="E62" s="93"/>
      <c r="F62" s="93"/>
      <c r="G62" s="93"/>
      <c r="H62" s="93"/>
      <c r="I62" s="93"/>
      <c r="J62" s="93"/>
      <c r="K62" s="93"/>
      <c r="L62" s="101" t="s">
        <v>373</v>
      </c>
      <c r="M62" s="97">
        <v>1</v>
      </c>
      <c r="N62" s="97">
        <v>1</v>
      </c>
      <c r="O62" s="97">
        <v>1</v>
      </c>
      <c r="P62" s="101" t="s">
        <v>89</v>
      </c>
      <c r="Q62" s="93"/>
    </row>
    <row r="63" spans="1:18" ht="15.75" x14ac:dyDescent="0.25">
      <c r="A63" s="93"/>
      <c r="B63" s="93"/>
      <c r="C63" s="93"/>
      <c r="D63" s="93"/>
      <c r="E63" s="93"/>
      <c r="F63" s="93"/>
      <c r="G63" s="93"/>
      <c r="H63" s="93"/>
      <c r="I63" s="93"/>
      <c r="J63" s="93"/>
      <c r="K63" s="93"/>
      <c r="L63" s="93"/>
      <c r="M63" s="93"/>
      <c r="N63" s="93"/>
      <c r="O63" s="93"/>
      <c r="P63" s="93"/>
      <c r="Q63" s="93"/>
    </row>
    <row r="64" spans="1:18" ht="15.75" x14ac:dyDescent="0.25">
      <c r="A64" s="93"/>
      <c r="B64" s="93" t="s">
        <v>352</v>
      </c>
      <c r="C64" s="93"/>
      <c r="D64" s="93"/>
      <c r="E64" s="93"/>
      <c r="F64" s="93"/>
      <c r="G64" s="93"/>
      <c r="H64" s="93"/>
      <c r="I64" s="93"/>
      <c r="J64" s="93"/>
      <c r="K64" s="93"/>
      <c r="L64" s="93"/>
      <c r="M64" s="93"/>
      <c r="N64" s="93"/>
      <c r="O64" s="93"/>
      <c r="P64" s="93"/>
      <c r="Q64" s="93"/>
    </row>
    <row r="65" spans="1:20" ht="15.75" x14ac:dyDescent="0.25">
      <c r="A65" s="93"/>
      <c r="B65" s="93"/>
      <c r="C65" s="93" t="s">
        <v>374</v>
      </c>
      <c r="D65" s="93"/>
      <c r="E65" s="93"/>
      <c r="F65" s="93"/>
      <c r="G65" s="93"/>
      <c r="H65" s="93"/>
      <c r="I65" s="93"/>
      <c r="J65" s="93"/>
      <c r="K65" s="93"/>
      <c r="L65" s="93"/>
      <c r="M65" s="93"/>
      <c r="N65" s="93"/>
      <c r="O65" s="93"/>
      <c r="P65" s="93"/>
      <c r="Q65" s="93"/>
    </row>
    <row r="66" spans="1:20" ht="15.75" x14ac:dyDescent="0.25">
      <c r="A66" s="93"/>
      <c r="B66" s="93"/>
      <c r="C66" s="93"/>
      <c r="D66" s="93" t="s">
        <v>353</v>
      </c>
      <c r="E66" s="93" t="s">
        <v>354</v>
      </c>
      <c r="F66" s="93"/>
      <c r="G66" s="93"/>
      <c r="H66" s="93"/>
      <c r="I66" s="93"/>
      <c r="J66" s="93"/>
      <c r="K66" s="93"/>
      <c r="L66" s="93"/>
      <c r="M66" s="94">
        <v>0</v>
      </c>
      <c r="N66" s="94">
        <v>0</v>
      </c>
      <c r="O66" s="94">
        <v>0</v>
      </c>
      <c r="P66" s="93" t="s">
        <v>1</v>
      </c>
      <c r="Q66" s="93"/>
    </row>
    <row r="67" spans="1:20" ht="15.75" x14ac:dyDescent="0.25">
      <c r="A67" s="93"/>
      <c r="B67" s="93"/>
      <c r="C67" s="93"/>
      <c r="D67" s="93" t="s">
        <v>355</v>
      </c>
      <c r="E67" s="93" t="s">
        <v>356</v>
      </c>
      <c r="F67" s="93"/>
      <c r="G67" s="93"/>
      <c r="H67" s="93"/>
      <c r="I67" s="93"/>
      <c r="J67" s="93"/>
      <c r="K67" s="93"/>
      <c r="L67" s="93"/>
      <c r="M67" s="94">
        <v>1</v>
      </c>
      <c r="N67" s="94">
        <v>1</v>
      </c>
      <c r="O67" s="94">
        <v>1</v>
      </c>
      <c r="P67" s="93" t="s">
        <v>1</v>
      </c>
      <c r="Q67" s="93"/>
      <c r="R67" t="s">
        <v>439</v>
      </c>
    </row>
    <row r="68" spans="1:20" ht="15.75" x14ac:dyDescent="0.25">
      <c r="A68" s="93"/>
      <c r="B68" s="93"/>
      <c r="C68" s="93"/>
      <c r="D68" s="93" t="s">
        <v>357</v>
      </c>
      <c r="E68" s="93" t="s">
        <v>358</v>
      </c>
      <c r="F68" s="93"/>
      <c r="G68" s="93"/>
      <c r="H68" s="93"/>
      <c r="I68" s="93"/>
      <c r="J68" s="93"/>
      <c r="K68" s="93"/>
      <c r="L68" s="93"/>
      <c r="M68" s="94">
        <v>0</v>
      </c>
      <c r="N68" s="94">
        <v>0</v>
      </c>
      <c r="O68" s="94">
        <v>0</v>
      </c>
      <c r="P68" s="93" t="s">
        <v>1</v>
      </c>
      <c r="Q68" s="93"/>
    </row>
    <row r="69" spans="1:20" ht="15.75" x14ac:dyDescent="0.25">
      <c r="A69" s="93"/>
      <c r="B69" s="93"/>
      <c r="C69" s="93"/>
      <c r="D69" s="93"/>
      <c r="E69" s="93"/>
      <c r="F69" s="93"/>
      <c r="G69" s="93"/>
      <c r="H69" s="93"/>
      <c r="I69" s="93"/>
      <c r="J69" s="93"/>
      <c r="K69" s="93"/>
      <c r="L69" s="93" t="s">
        <v>336</v>
      </c>
      <c r="M69" s="93" t="s">
        <v>0</v>
      </c>
      <c r="N69" s="93" t="s">
        <v>0</v>
      </c>
      <c r="O69" s="93" t="s">
        <v>0</v>
      </c>
      <c r="P69" s="93"/>
      <c r="Q69" s="93"/>
    </row>
    <row r="70" spans="1:20" ht="15.75" x14ac:dyDescent="0.25">
      <c r="A70" s="93"/>
      <c r="B70" s="93"/>
      <c r="C70" s="93" t="s">
        <v>375</v>
      </c>
      <c r="D70" s="93"/>
      <c r="E70" s="93"/>
      <c r="F70" s="93"/>
      <c r="G70" s="93"/>
      <c r="H70" s="93"/>
      <c r="I70" s="93"/>
      <c r="J70" s="93"/>
      <c r="K70" s="93"/>
      <c r="L70" s="93"/>
      <c r="M70" s="93"/>
      <c r="N70" s="93"/>
      <c r="O70" s="93"/>
      <c r="P70" s="93"/>
      <c r="Q70" s="93"/>
    </row>
    <row r="71" spans="1:20" ht="15.75" x14ac:dyDescent="0.25">
      <c r="A71" s="93"/>
      <c r="B71" s="93"/>
      <c r="C71" s="93"/>
      <c r="D71" s="93" t="s">
        <v>353</v>
      </c>
      <c r="E71" s="93" t="s">
        <v>359</v>
      </c>
      <c r="F71" s="93"/>
      <c r="G71" s="93"/>
      <c r="H71" s="93"/>
      <c r="I71" s="93"/>
      <c r="J71" s="93"/>
      <c r="K71" s="93"/>
      <c r="L71" s="93"/>
      <c r="M71" s="94">
        <v>0</v>
      </c>
      <c r="N71" s="94">
        <v>0</v>
      </c>
      <c r="O71" s="94">
        <v>0</v>
      </c>
      <c r="P71" s="93" t="s">
        <v>1</v>
      </c>
      <c r="Q71" s="93"/>
    </row>
    <row r="72" spans="1:20" ht="15.75" x14ac:dyDescent="0.25">
      <c r="A72" s="93"/>
      <c r="B72" s="93"/>
      <c r="C72" s="93"/>
      <c r="D72" s="93" t="s">
        <v>355</v>
      </c>
      <c r="E72" s="93" t="s">
        <v>360</v>
      </c>
      <c r="F72" s="93"/>
      <c r="G72" s="93"/>
      <c r="H72" s="93"/>
      <c r="I72" s="93"/>
      <c r="J72" s="93"/>
      <c r="K72" s="93"/>
      <c r="L72" s="93"/>
      <c r="M72" s="94">
        <v>1</v>
      </c>
      <c r="N72" s="94">
        <v>1</v>
      </c>
      <c r="O72" s="94">
        <v>1</v>
      </c>
      <c r="P72" s="93" t="s">
        <v>1</v>
      </c>
      <c r="Q72" s="93"/>
      <c r="R72" t="s">
        <v>439</v>
      </c>
    </row>
    <row r="73" spans="1:20" ht="15.75" x14ac:dyDescent="0.25">
      <c r="A73" s="93"/>
      <c r="B73" s="93"/>
      <c r="C73" s="93"/>
      <c r="D73" s="93" t="s">
        <v>357</v>
      </c>
      <c r="E73" s="93" t="s">
        <v>361</v>
      </c>
      <c r="F73" s="93"/>
      <c r="G73" s="93"/>
      <c r="H73" s="93"/>
      <c r="I73" s="93"/>
      <c r="J73" s="93"/>
      <c r="K73" s="93"/>
      <c r="L73" s="93"/>
      <c r="M73" s="94">
        <v>0</v>
      </c>
      <c r="N73" s="94">
        <v>0</v>
      </c>
      <c r="O73" s="94">
        <v>0</v>
      </c>
      <c r="P73" s="93" t="s">
        <v>1</v>
      </c>
      <c r="Q73" s="93"/>
    </row>
    <row r="74" spans="1:20" ht="15.75" x14ac:dyDescent="0.25">
      <c r="A74" s="102"/>
      <c r="B74" s="93"/>
      <c r="C74" s="93"/>
      <c r="D74" s="93"/>
      <c r="E74" s="93"/>
      <c r="F74" s="93"/>
      <c r="G74" s="93"/>
      <c r="H74" s="93"/>
      <c r="I74" s="93"/>
      <c r="J74" s="93"/>
      <c r="K74" s="93"/>
      <c r="L74" s="93" t="s">
        <v>336</v>
      </c>
      <c r="M74" s="93"/>
      <c r="N74" s="93" t="s">
        <v>0</v>
      </c>
      <c r="O74" s="93" t="s">
        <v>0</v>
      </c>
      <c r="P74" s="93"/>
      <c r="Q74" s="93"/>
    </row>
    <row r="75" spans="1:20" s="74" customFormat="1" ht="15" customHeight="1" x14ac:dyDescent="0.2">
      <c r="A75" s="119" t="s">
        <v>613</v>
      </c>
      <c r="B75" s="120"/>
      <c r="C75" s="119"/>
      <c r="D75" s="119"/>
      <c r="E75" s="119"/>
      <c r="F75" s="119"/>
      <c r="G75" s="119"/>
      <c r="H75" s="119"/>
      <c r="I75" s="119"/>
      <c r="J75" s="7"/>
      <c r="K75" s="121"/>
      <c r="Q75" s="122"/>
      <c r="R75" s="122"/>
      <c r="S75" s="122"/>
      <c r="T75" s="122"/>
    </row>
    <row r="76" spans="1:20" s="74" customFormat="1" ht="15" customHeight="1" x14ac:dyDescent="0.2">
      <c r="A76" s="119"/>
      <c r="B76" s="123" t="s">
        <v>614</v>
      </c>
      <c r="C76" s="119"/>
      <c r="D76" s="119"/>
      <c r="E76" s="119"/>
      <c r="F76" s="119"/>
      <c r="G76" s="119"/>
      <c r="H76" s="119"/>
      <c r="I76" s="119"/>
      <c r="J76" s="7"/>
      <c r="K76" s="121"/>
      <c r="Q76" s="122"/>
      <c r="R76" s="122"/>
      <c r="S76" s="122"/>
      <c r="T76" s="122"/>
    </row>
    <row r="77" spans="1:20" s="74" customFormat="1" ht="15" customHeight="1" x14ac:dyDescent="0.2">
      <c r="B77" s="124"/>
      <c r="C77" s="74" t="s">
        <v>615</v>
      </c>
      <c r="J77" s="18">
        <v>1</v>
      </c>
      <c r="K77" s="125">
        <v>1</v>
      </c>
      <c r="Q77" s="122"/>
      <c r="R77" s="122"/>
      <c r="S77" s="122"/>
      <c r="T77" s="122"/>
    </row>
    <row r="78" spans="1:20" s="74" customFormat="1" ht="15" customHeight="1" x14ac:dyDescent="0.2">
      <c r="B78" s="124"/>
      <c r="C78" s="74" t="s">
        <v>616</v>
      </c>
      <c r="J78" s="18">
        <v>0</v>
      </c>
      <c r="K78" s="125">
        <v>0</v>
      </c>
      <c r="Q78" s="122"/>
      <c r="R78" s="122"/>
      <c r="S78" s="122"/>
      <c r="T78" s="122"/>
    </row>
    <row r="79" spans="1:20" s="74" customFormat="1" ht="15" customHeight="1" x14ac:dyDescent="0.2">
      <c r="B79" s="124"/>
      <c r="C79" s="74" t="s">
        <v>617</v>
      </c>
      <c r="J79" s="18">
        <v>1</v>
      </c>
      <c r="K79" s="125">
        <v>1</v>
      </c>
      <c r="Q79" s="122"/>
      <c r="R79" s="122"/>
      <c r="S79" s="122"/>
      <c r="T79" s="122"/>
    </row>
    <row r="80" spans="1:20" s="74" customFormat="1" ht="15" customHeight="1" x14ac:dyDescent="0.2">
      <c r="B80" s="124"/>
      <c r="C80" s="74" t="s">
        <v>618</v>
      </c>
      <c r="J80" s="18">
        <v>0</v>
      </c>
      <c r="K80" s="125">
        <v>0</v>
      </c>
      <c r="Q80" s="122"/>
      <c r="R80" s="122"/>
      <c r="S80" s="122"/>
      <c r="T80" s="122"/>
    </row>
    <row r="81" spans="2:20" s="74" customFormat="1" ht="15" customHeight="1" x14ac:dyDescent="0.2">
      <c r="B81" s="124" t="s">
        <v>619</v>
      </c>
      <c r="J81" s="13"/>
      <c r="K81" s="126"/>
      <c r="Q81" s="122"/>
      <c r="R81" s="122"/>
      <c r="S81" s="122"/>
      <c r="T81" s="122"/>
    </row>
    <row r="82" spans="2:20" s="74" customFormat="1" ht="15" customHeight="1" x14ac:dyDescent="0.2">
      <c r="B82" s="124"/>
      <c r="C82" s="74" t="s">
        <v>620</v>
      </c>
      <c r="J82" s="18">
        <v>1336</v>
      </c>
      <c r="K82" s="125">
        <v>5082</v>
      </c>
      <c r="L82" s="74" t="s">
        <v>621</v>
      </c>
      <c r="Q82" s="122"/>
      <c r="R82" s="1" t="s">
        <v>459</v>
      </c>
      <c r="S82" s="122"/>
      <c r="T82" s="122"/>
    </row>
    <row r="83" spans="2:20" s="74" customFormat="1" ht="15" customHeight="1" x14ac:dyDescent="0.2">
      <c r="B83" s="124"/>
      <c r="C83" s="74" t="s">
        <v>622</v>
      </c>
      <c r="J83" s="18">
        <v>0</v>
      </c>
      <c r="K83" s="125">
        <v>500</v>
      </c>
      <c r="L83" s="74" t="s">
        <v>621</v>
      </c>
      <c r="Q83" s="122"/>
      <c r="R83" s="122"/>
      <c r="S83" s="122"/>
      <c r="T83" s="122"/>
    </row>
    <row r="84" spans="2:20" s="74" customFormat="1" ht="15" customHeight="1" x14ac:dyDescent="0.25">
      <c r="B84" s="124"/>
      <c r="C84" s="74" t="s">
        <v>623</v>
      </c>
      <c r="J84" s="18">
        <v>900</v>
      </c>
      <c r="K84" s="125">
        <v>750</v>
      </c>
      <c r="L84" s="74" t="s">
        <v>621</v>
      </c>
      <c r="Q84" s="122"/>
      <c r="R84" s="105" t="s">
        <v>625</v>
      </c>
      <c r="S84" s="122"/>
      <c r="T84" s="122"/>
    </row>
    <row r="85" spans="2:20" s="74" customFormat="1" ht="15" customHeight="1" x14ac:dyDescent="0.2">
      <c r="B85" s="124"/>
      <c r="C85" s="74" t="s">
        <v>624</v>
      </c>
      <c r="J85" s="18">
        <v>0</v>
      </c>
      <c r="K85" s="125">
        <v>800</v>
      </c>
      <c r="L85" s="74" t="s">
        <v>621</v>
      </c>
      <c r="Q85" s="122"/>
      <c r="R85" s="122"/>
      <c r="S85" s="122"/>
      <c r="T85" s="122"/>
    </row>
    <row r="88" spans="2:20" x14ac:dyDescent="0.25">
      <c r="B88" s="137" t="s">
        <v>679</v>
      </c>
      <c r="C88" s="137">
        <v>2010</v>
      </c>
      <c r="D88" s="137"/>
      <c r="E88" s="137"/>
      <c r="F88" s="138"/>
      <c r="G88" s="138"/>
      <c r="H88" s="1"/>
    </row>
    <row r="89" spans="2:20" x14ac:dyDescent="0.25">
      <c r="F89" s="139"/>
      <c r="G89" s="139"/>
      <c r="H89" s="1"/>
    </row>
    <row r="90" spans="2:20" x14ac:dyDescent="0.25">
      <c r="B90" s="137" t="s">
        <v>680</v>
      </c>
      <c r="C90" s="137" t="s">
        <v>681</v>
      </c>
      <c r="D90" s="137" t="s">
        <v>682</v>
      </c>
      <c r="E90" s="137" t="s">
        <v>683</v>
      </c>
      <c r="F90" s="138" t="s">
        <v>684</v>
      </c>
      <c r="G90" s="138" t="s">
        <v>685</v>
      </c>
      <c r="H90" s="1"/>
    </row>
    <row r="91" spans="2:20" x14ac:dyDescent="0.25">
      <c r="B91" s="172" t="s">
        <v>686</v>
      </c>
      <c r="C91" s="172">
        <v>43800000</v>
      </c>
      <c r="D91">
        <v>81000000</v>
      </c>
      <c r="E91">
        <v>233000000</v>
      </c>
      <c r="F91" s="173">
        <f>D91/C91*35.3/264.2*42</f>
        <v>10.377723393444152</v>
      </c>
      <c r="G91" s="139">
        <f>E91/C91*35.3/264.2*42</f>
        <v>29.851969761388737</v>
      </c>
      <c r="H91" s="1"/>
      <c r="I91" t="s">
        <v>798</v>
      </c>
    </row>
    <row r="92" spans="2:20" x14ac:dyDescent="0.25">
      <c r="B92" s="170" t="s">
        <v>687</v>
      </c>
      <c r="C92" s="170">
        <v>26600000</v>
      </c>
      <c r="D92" s="170">
        <v>226000000</v>
      </c>
      <c r="E92" s="170">
        <v>101000000</v>
      </c>
      <c r="F92" s="171">
        <f>D92/C92*35.3/264.2*42</f>
        <v>47.677995139248573</v>
      </c>
      <c r="G92" s="171">
        <f>E92/C92*35.3/264.2*42</f>
        <v>21.307422606478344</v>
      </c>
      <c r="H92" s="1"/>
    </row>
    <row r="93" spans="2:20" x14ac:dyDescent="0.25">
      <c r="B93" t="s">
        <v>688</v>
      </c>
      <c r="D93">
        <v>154000000</v>
      </c>
      <c r="E93">
        <v>7000000</v>
      </c>
      <c r="F93" s="139"/>
      <c r="G93" s="139"/>
      <c r="H93" s="1"/>
    </row>
    <row r="94" spans="2:20" x14ac:dyDescent="0.25">
      <c r="B94" t="s">
        <v>689</v>
      </c>
      <c r="D94">
        <v>114000000</v>
      </c>
      <c r="E94">
        <v>3000000</v>
      </c>
      <c r="F94" s="139"/>
      <c r="G94" s="139"/>
      <c r="H94" s="1"/>
    </row>
    <row r="95" spans="2:20" x14ac:dyDescent="0.25">
      <c r="B95" t="s">
        <v>690</v>
      </c>
      <c r="D95">
        <v>33000000</v>
      </c>
      <c r="E95">
        <v>4000000</v>
      </c>
      <c r="F95" s="139"/>
      <c r="G95" s="139"/>
      <c r="H95" s="1"/>
    </row>
    <row r="96" spans="2:20" x14ac:dyDescent="0.25">
      <c r="B96" t="s">
        <v>691</v>
      </c>
      <c r="E96">
        <v>16000000</v>
      </c>
      <c r="F96" s="139"/>
      <c r="G96" s="139"/>
      <c r="H96" s="1"/>
    </row>
    <row r="97" spans="2:8" x14ac:dyDescent="0.25">
      <c r="B97" t="s">
        <v>692</v>
      </c>
      <c r="E97">
        <v>3000000</v>
      </c>
      <c r="F97" s="139"/>
      <c r="G97" s="139"/>
      <c r="H97" s="1"/>
    </row>
    <row r="98" spans="2:8" x14ac:dyDescent="0.25">
      <c r="F98" s="139"/>
      <c r="G98" s="139"/>
      <c r="H98" s="1"/>
    </row>
    <row r="99" spans="2:8" x14ac:dyDescent="0.25">
      <c r="F99" s="139"/>
      <c r="G99" s="139"/>
      <c r="H99" s="1"/>
    </row>
    <row r="100" spans="2:8" x14ac:dyDescent="0.25">
      <c r="F100" s="139"/>
      <c r="G100" s="139"/>
      <c r="H100" s="1"/>
    </row>
    <row r="101" spans="2:8" x14ac:dyDescent="0.25">
      <c r="B101" t="s">
        <v>693</v>
      </c>
      <c r="C101">
        <v>319000000</v>
      </c>
      <c r="D101" t="s">
        <v>694</v>
      </c>
      <c r="F101" s="139"/>
      <c r="G101" s="139"/>
      <c r="H101" s="1"/>
    </row>
    <row r="102" spans="2:8" x14ac:dyDescent="0.25">
      <c r="B102" t="s">
        <v>695</v>
      </c>
      <c r="C102">
        <v>294000000</v>
      </c>
      <c r="D102" t="s">
        <v>694</v>
      </c>
      <c r="F102" s="139"/>
      <c r="G102" s="139"/>
      <c r="H102" s="1"/>
    </row>
    <row r="103" spans="2:8" x14ac:dyDescent="0.25">
      <c r="B103" t="s">
        <v>696</v>
      </c>
      <c r="C103">
        <v>9</v>
      </c>
      <c r="D103" t="s">
        <v>697</v>
      </c>
      <c r="F103" s="139"/>
      <c r="G103" s="139"/>
      <c r="H103" s="1"/>
    </row>
    <row r="104" spans="2:8" x14ac:dyDescent="0.25">
      <c r="F104" s="139"/>
      <c r="G104" s="139"/>
      <c r="H104" s="1"/>
    </row>
    <row r="105" spans="2:8" x14ac:dyDescent="0.25">
      <c r="F105" s="139"/>
      <c r="G105" s="139"/>
      <c r="H105" s="1"/>
    </row>
    <row r="106" spans="2:8" x14ac:dyDescent="0.25">
      <c r="B106" t="s">
        <v>698</v>
      </c>
      <c r="F106" s="139"/>
      <c r="G106" s="139"/>
      <c r="H106" s="1"/>
    </row>
    <row r="107" spans="2:8" x14ac:dyDescent="0.25">
      <c r="B107" t="s">
        <v>699</v>
      </c>
      <c r="F107" s="139"/>
      <c r="G107" s="139"/>
      <c r="H107" s="1"/>
    </row>
    <row r="108" spans="2:8" x14ac:dyDescent="0.25">
      <c r="B108" t="s">
        <v>700</v>
      </c>
      <c r="F108" s="139"/>
      <c r="G108" s="139"/>
      <c r="H108" s="1"/>
    </row>
  </sheetData>
  <mergeCells count="2">
    <mergeCell ref="R1:R4"/>
    <mergeCell ref="R6:R21"/>
  </mergeCells>
  <pageMargins left="0.7" right="0.7" top="0.75" bottom="0.75" header="0.3" footer="0.3"/>
  <pageSetup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8"/>
  <sheetViews>
    <sheetView workbookViewId="0"/>
  </sheetViews>
  <sheetFormatPr defaultRowHeight="15" x14ac:dyDescent="0.25"/>
  <cols>
    <col min="10" max="10" width="10" customWidth="1"/>
    <col min="11" max="11" width="2.28515625" customWidth="1"/>
    <col min="15" max="15" width="15" customWidth="1"/>
    <col min="16" max="16" width="92.85546875" customWidth="1"/>
  </cols>
  <sheetData>
    <row r="1" spans="1:16" ht="15.75" x14ac:dyDescent="0.25">
      <c r="A1" s="92" t="s">
        <v>316</v>
      </c>
      <c r="B1" s="92"/>
      <c r="C1" s="92"/>
      <c r="D1" s="92"/>
      <c r="E1" s="92"/>
      <c r="F1" s="92"/>
      <c r="G1" s="92"/>
      <c r="H1" s="92"/>
      <c r="I1" s="92"/>
      <c r="J1" s="92"/>
      <c r="K1" s="92"/>
      <c r="L1" s="92"/>
      <c r="M1" s="92"/>
      <c r="N1" s="92"/>
      <c r="O1" s="92"/>
      <c r="P1" s="230" t="s">
        <v>522</v>
      </c>
    </row>
    <row r="2" spans="1:16" ht="15.75" x14ac:dyDescent="0.25">
      <c r="A2" s="93"/>
      <c r="B2" s="93"/>
      <c r="C2" s="93"/>
      <c r="D2" s="93"/>
      <c r="E2" s="93"/>
      <c r="F2" s="93"/>
      <c r="G2" s="93"/>
      <c r="H2" s="93"/>
      <c r="I2" s="93"/>
      <c r="J2" s="93"/>
      <c r="K2" s="93"/>
      <c r="L2" s="93"/>
      <c r="M2" s="93" t="s">
        <v>317</v>
      </c>
      <c r="N2" s="93" t="s">
        <v>376</v>
      </c>
      <c r="O2" s="93"/>
      <c r="P2" s="230"/>
    </row>
    <row r="3" spans="1:16" ht="15.75" x14ac:dyDescent="0.25">
      <c r="A3" s="93"/>
      <c r="B3" s="93" t="s">
        <v>318</v>
      </c>
      <c r="C3" s="93"/>
      <c r="D3" s="93"/>
      <c r="E3" s="93"/>
      <c r="F3" s="93"/>
      <c r="G3" s="93"/>
      <c r="H3" s="93"/>
      <c r="I3" s="93"/>
      <c r="J3" s="93"/>
      <c r="K3" s="93"/>
      <c r="L3" s="93"/>
      <c r="M3" s="94" t="s">
        <v>386</v>
      </c>
      <c r="N3" s="93"/>
      <c r="O3" s="93"/>
      <c r="P3" s="230"/>
    </row>
    <row r="4" spans="1:16" ht="15.75" x14ac:dyDescent="0.25">
      <c r="A4" s="93"/>
      <c r="B4" s="93"/>
      <c r="C4" s="93"/>
      <c r="D4" s="93"/>
      <c r="E4" s="93"/>
      <c r="F4" s="93"/>
      <c r="G4" s="93"/>
      <c r="H4" s="93"/>
      <c r="I4" s="93"/>
      <c r="J4" s="93"/>
      <c r="K4" s="93"/>
      <c r="L4" s="93"/>
      <c r="M4" s="93"/>
      <c r="N4" s="93"/>
      <c r="O4" s="93"/>
      <c r="P4" s="230"/>
    </row>
    <row r="5" spans="1:16" ht="15.75" x14ac:dyDescent="0.25">
      <c r="A5" s="93"/>
      <c r="B5" s="93" t="s">
        <v>319</v>
      </c>
      <c r="C5" s="93"/>
      <c r="D5" s="93"/>
      <c r="E5" s="93"/>
      <c r="F5" s="93"/>
      <c r="G5" s="93"/>
      <c r="H5" s="93"/>
      <c r="I5" s="93"/>
      <c r="J5" s="93"/>
      <c r="K5" s="93"/>
      <c r="L5" s="93"/>
      <c r="M5" s="93"/>
      <c r="N5" s="93"/>
      <c r="O5" s="93"/>
    </row>
    <row r="6" spans="1:16" ht="15.75" x14ac:dyDescent="0.25">
      <c r="A6" s="93"/>
      <c r="B6" s="93"/>
      <c r="C6" s="93" t="s">
        <v>320</v>
      </c>
      <c r="D6" s="93"/>
      <c r="E6" s="93"/>
      <c r="F6" s="93"/>
      <c r="G6" s="93"/>
      <c r="H6" s="93"/>
      <c r="I6" s="93"/>
      <c r="J6" s="93"/>
      <c r="K6" s="93"/>
      <c r="L6" s="95"/>
      <c r="M6" s="94">
        <v>11</v>
      </c>
      <c r="N6" s="93" t="s">
        <v>98</v>
      </c>
      <c r="O6" s="93"/>
    </row>
    <row r="7" spans="1:16" ht="15.75" x14ac:dyDescent="0.25">
      <c r="A7" s="93"/>
      <c r="B7" s="93"/>
      <c r="C7" s="93" t="s">
        <v>321</v>
      </c>
      <c r="D7" s="93"/>
      <c r="E7" s="93"/>
      <c r="F7" s="93"/>
      <c r="G7" s="93"/>
      <c r="H7" s="93"/>
      <c r="I7" s="93"/>
      <c r="J7" s="93"/>
      <c r="K7" s="93"/>
      <c r="L7" s="95"/>
      <c r="M7" s="96">
        <v>0.99298245614035086</v>
      </c>
      <c r="N7" s="93" t="s">
        <v>377</v>
      </c>
      <c r="O7" s="93"/>
    </row>
    <row r="8" spans="1:16" ht="15.75" x14ac:dyDescent="0.25">
      <c r="A8" s="93"/>
      <c r="B8" s="93"/>
      <c r="C8" s="93" t="s">
        <v>322</v>
      </c>
      <c r="D8" s="93"/>
      <c r="E8" s="93"/>
      <c r="F8" s="93"/>
      <c r="G8" s="93"/>
      <c r="H8" s="93"/>
      <c r="I8" s="93"/>
      <c r="J8" s="93"/>
      <c r="K8" s="93"/>
      <c r="L8" s="95"/>
      <c r="M8" s="96">
        <v>6.0232200000000002</v>
      </c>
      <c r="N8" s="93" t="s">
        <v>384</v>
      </c>
      <c r="O8" s="93"/>
    </row>
    <row r="9" spans="1:16" ht="15.75" x14ac:dyDescent="0.25">
      <c r="A9" s="93"/>
      <c r="B9" s="93"/>
      <c r="C9" s="93"/>
      <c r="D9" s="93"/>
      <c r="E9" s="93"/>
      <c r="F9" s="93"/>
      <c r="G9" s="93"/>
      <c r="H9" s="93"/>
      <c r="I9" s="93"/>
      <c r="J9" s="93"/>
      <c r="K9" s="93"/>
      <c r="L9" s="93"/>
      <c r="M9" s="93"/>
      <c r="N9" s="93"/>
      <c r="O9" s="93"/>
    </row>
    <row r="10" spans="1:16" ht="15.75" x14ac:dyDescent="0.25">
      <c r="A10" s="93"/>
      <c r="B10" s="93" t="s">
        <v>323</v>
      </c>
      <c r="C10" s="93"/>
      <c r="D10" s="93"/>
      <c r="E10" s="93"/>
      <c r="F10" s="93"/>
      <c r="G10" s="93"/>
      <c r="H10" s="93"/>
      <c r="I10" s="93"/>
      <c r="J10" s="93"/>
      <c r="K10" s="93"/>
      <c r="L10" s="93"/>
      <c r="M10" s="93"/>
      <c r="N10" s="93"/>
      <c r="O10" s="93"/>
    </row>
    <row r="11" spans="1:16" ht="15.75" x14ac:dyDescent="0.25">
      <c r="A11" s="93"/>
      <c r="B11" s="93"/>
      <c r="C11" s="93" t="s">
        <v>324</v>
      </c>
      <c r="D11" s="93"/>
      <c r="E11" s="93"/>
      <c r="F11" s="93"/>
      <c r="G11" s="93"/>
      <c r="H11" s="93"/>
      <c r="I11" s="93"/>
      <c r="J11" s="93"/>
      <c r="K11" s="93"/>
      <c r="L11" s="95"/>
      <c r="M11" s="94">
        <v>32</v>
      </c>
      <c r="N11" s="93" t="s">
        <v>98</v>
      </c>
      <c r="O11" s="93"/>
    </row>
    <row r="12" spans="1:16" ht="15.75" x14ac:dyDescent="0.25">
      <c r="A12" s="93"/>
      <c r="B12" s="93"/>
      <c r="C12" s="93" t="s">
        <v>325</v>
      </c>
      <c r="D12" s="93"/>
      <c r="E12" s="93"/>
      <c r="F12" s="93"/>
      <c r="G12" s="93"/>
      <c r="H12" s="93"/>
      <c r="I12" s="93"/>
      <c r="J12" s="93"/>
      <c r="K12" s="93"/>
      <c r="L12" s="95"/>
      <c r="M12" s="96">
        <v>0.86544342507645255</v>
      </c>
      <c r="N12" s="93" t="s">
        <v>377</v>
      </c>
      <c r="O12" s="93"/>
    </row>
    <row r="13" spans="1:16" ht="15.75" x14ac:dyDescent="0.25">
      <c r="A13" s="93"/>
      <c r="B13" s="93"/>
      <c r="C13" s="93" t="s">
        <v>326</v>
      </c>
      <c r="D13" s="93"/>
      <c r="E13" s="93"/>
      <c r="F13" s="93"/>
      <c r="G13" s="93"/>
      <c r="H13" s="93"/>
      <c r="I13" s="93"/>
      <c r="J13" s="93"/>
      <c r="K13" s="93"/>
      <c r="L13" s="95"/>
      <c r="M13" s="96">
        <v>5.4650400000000001</v>
      </c>
      <c r="N13" s="93" t="s">
        <v>384</v>
      </c>
      <c r="O13" s="93"/>
    </row>
    <row r="14" spans="1:16" ht="15.75" x14ac:dyDescent="0.25">
      <c r="A14" s="93"/>
      <c r="B14" s="93"/>
      <c r="C14" s="93"/>
      <c r="D14" s="93"/>
      <c r="E14" s="93"/>
      <c r="F14" s="93"/>
      <c r="G14" s="93"/>
      <c r="H14" s="93"/>
      <c r="I14" s="93"/>
      <c r="J14" s="93"/>
      <c r="K14" s="93"/>
      <c r="L14" s="93"/>
      <c r="M14" s="93"/>
      <c r="N14" s="93"/>
      <c r="O14" s="93"/>
    </row>
    <row r="15" spans="1:16" ht="15.75" x14ac:dyDescent="0.25">
      <c r="A15" s="93"/>
      <c r="B15" s="93" t="s">
        <v>327</v>
      </c>
      <c r="C15" s="93"/>
      <c r="D15" s="93"/>
      <c r="E15" s="93"/>
      <c r="F15" s="93"/>
      <c r="G15" s="93"/>
      <c r="H15" s="93"/>
      <c r="I15" s="93"/>
      <c r="J15" s="93"/>
      <c r="K15" s="93"/>
      <c r="L15" s="93"/>
      <c r="M15" s="93"/>
      <c r="N15" s="93"/>
      <c r="O15" s="93"/>
    </row>
    <row r="16" spans="1:16" ht="15.75" x14ac:dyDescent="0.25">
      <c r="A16" s="93"/>
      <c r="B16" s="93"/>
      <c r="C16" s="93" t="s">
        <v>328</v>
      </c>
      <c r="D16" s="93"/>
      <c r="E16" s="93"/>
      <c r="F16" s="93"/>
      <c r="G16" s="93"/>
      <c r="H16" s="93"/>
      <c r="I16" s="93"/>
      <c r="J16" s="93"/>
      <c r="K16" s="93"/>
      <c r="L16" s="95"/>
      <c r="M16" s="96">
        <v>59.372302158273357</v>
      </c>
      <c r="N16" s="93" t="s">
        <v>98</v>
      </c>
      <c r="O16" s="93"/>
    </row>
    <row r="17" spans="1:15" ht="15.75" x14ac:dyDescent="0.25">
      <c r="A17" s="93"/>
      <c r="B17" s="93"/>
      <c r="C17" s="93" t="s">
        <v>329</v>
      </c>
      <c r="D17" s="93"/>
      <c r="E17" s="93"/>
      <c r="F17" s="93"/>
      <c r="G17" s="93"/>
      <c r="H17" s="93"/>
      <c r="I17" s="93"/>
      <c r="J17" s="93"/>
      <c r="K17" s="93"/>
      <c r="L17" s="95"/>
      <c r="M17" s="97">
        <v>0.7413333333333334</v>
      </c>
      <c r="N17" s="93" t="s">
        <v>377</v>
      </c>
      <c r="O17" s="93"/>
    </row>
    <row r="18" spans="1:15" ht="15.75" x14ac:dyDescent="0.25">
      <c r="A18" s="93"/>
      <c r="B18" s="93"/>
      <c r="C18" s="93" t="s">
        <v>330</v>
      </c>
      <c r="D18" s="93"/>
      <c r="E18" s="93"/>
      <c r="F18" s="93"/>
      <c r="G18" s="93"/>
      <c r="H18" s="93"/>
      <c r="I18" s="93"/>
      <c r="J18" s="93"/>
      <c r="K18" s="93"/>
      <c r="L18" s="95"/>
      <c r="M18" s="97">
        <v>5.3935573129302901</v>
      </c>
      <c r="N18" s="93" t="s">
        <v>384</v>
      </c>
      <c r="O18" s="93"/>
    </row>
    <row r="19" spans="1:15" ht="15.75" x14ac:dyDescent="0.25">
      <c r="A19" s="93"/>
      <c r="B19" s="93"/>
      <c r="C19" s="93"/>
      <c r="D19" s="93"/>
      <c r="E19" s="93"/>
      <c r="F19" s="93"/>
      <c r="G19" s="93"/>
      <c r="H19" s="93"/>
      <c r="I19" s="93"/>
      <c r="J19" s="93"/>
      <c r="K19" s="93"/>
      <c r="L19" s="93"/>
      <c r="M19" s="93"/>
      <c r="N19" s="93"/>
      <c r="O19" s="93"/>
    </row>
    <row r="20" spans="1:15" ht="15.75" x14ac:dyDescent="0.25">
      <c r="A20" s="93"/>
      <c r="B20" s="93"/>
      <c r="C20" s="93"/>
      <c r="D20" s="93"/>
      <c r="E20" s="93"/>
      <c r="F20" s="93"/>
      <c r="G20" s="93"/>
      <c r="H20" s="93"/>
      <c r="I20" s="93"/>
      <c r="J20" s="93"/>
      <c r="K20" s="93"/>
      <c r="L20" s="93"/>
      <c r="M20" s="93"/>
      <c r="N20" s="93"/>
      <c r="O20" s="93"/>
    </row>
    <row r="21" spans="1:15" ht="15.75" x14ac:dyDescent="0.25">
      <c r="A21" s="93"/>
      <c r="B21" s="93" t="s">
        <v>331</v>
      </c>
      <c r="C21" s="93"/>
      <c r="D21" s="93"/>
      <c r="E21" s="93"/>
      <c r="F21" s="93"/>
      <c r="G21" s="93"/>
      <c r="H21" s="93"/>
      <c r="I21" s="93"/>
      <c r="J21" s="93"/>
      <c r="K21" s="93"/>
      <c r="L21" s="95"/>
      <c r="M21" s="98">
        <v>1500</v>
      </c>
      <c r="N21" s="93" t="s">
        <v>378</v>
      </c>
      <c r="O21" s="93"/>
    </row>
    <row r="22" spans="1:15" ht="15.75" x14ac:dyDescent="0.25">
      <c r="A22" s="93"/>
      <c r="B22" s="93"/>
      <c r="C22" s="93"/>
      <c r="D22" s="93"/>
      <c r="E22" s="93"/>
      <c r="F22" s="93"/>
      <c r="G22" s="93"/>
      <c r="H22" s="93"/>
      <c r="I22" s="93"/>
      <c r="J22" s="93"/>
      <c r="K22" s="93"/>
      <c r="L22" s="95"/>
      <c r="M22" s="99">
        <v>9034830</v>
      </c>
      <c r="N22" s="93" t="s">
        <v>385</v>
      </c>
      <c r="O22" s="93"/>
    </row>
    <row r="23" spans="1:15" ht="15.75" x14ac:dyDescent="0.25">
      <c r="A23" s="93"/>
      <c r="B23" s="93"/>
      <c r="C23" s="93"/>
      <c r="D23" s="93"/>
      <c r="E23" s="93"/>
      <c r="F23" s="93"/>
      <c r="G23" s="93"/>
      <c r="H23" s="93"/>
      <c r="I23" s="93"/>
      <c r="J23" s="93"/>
      <c r="K23" s="93"/>
      <c r="L23" s="95"/>
      <c r="M23" s="99">
        <v>9532197.3914999999</v>
      </c>
      <c r="N23" s="93" t="s">
        <v>379</v>
      </c>
      <c r="O23" s="93"/>
    </row>
    <row r="24" spans="1:15" ht="15.75" x14ac:dyDescent="0.25">
      <c r="A24" s="93"/>
      <c r="B24" s="93"/>
      <c r="C24" s="93"/>
      <c r="D24" s="93"/>
      <c r="E24" s="93"/>
      <c r="F24" s="93"/>
      <c r="G24" s="93"/>
      <c r="H24" s="93"/>
      <c r="I24" s="93"/>
      <c r="J24" s="93"/>
      <c r="K24" s="93"/>
      <c r="L24" s="93"/>
      <c r="M24" s="93"/>
      <c r="N24" s="93"/>
      <c r="O24" s="93"/>
    </row>
    <row r="25" spans="1:15" ht="15.75" x14ac:dyDescent="0.25">
      <c r="A25" s="93"/>
      <c r="B25" s="93" t="s">
        <v>332</v>
      </c>
      <c r="C25" s="93"/>
      <c r="D25" s="93"/>
      <c r="E25" s="93"/>
      <c r="F25" s="93"/>
      <c r="G25" s="93"/>
      <c r="H25" s="93"/>
      <c r="I25" s="93"/>
      <c r="J25" s="93"/>
      <c r="K25" s="93"/>
      <c r="L25" s="93"/>
      <c r="M25" s="93"/>
      <c r="N25" s="93"/>
      <c r="O25" s="93"/>
    </row>
    <row r="26" spans="1:15" ht="15.75" x14ac:dyDescent="0.25">
      <c r="A26" s="93"/>
      <c r="B26" s="93"/>
      <c r="C26" s="93" t="s">
        <v>333</v>
      </c>
      <c r="D26" s="93"/>
      <c r="E26" s="93"/>
      <c r="F26" s="93"/>
      <c r="G26" s="93"/>
      <c r="H26" s="93"/>
      <c r="I26" s="93"/>
      <c r="J26" s="93"/>
      <c r="K26" s="93"/>
      <c r="L26" s="93"/>
      <c r="M26" s="93"/>
      <c r="N26" s="93"/>
      <c r="O26" s="93"/>
    </row>
    <row r="27" spans="1:15" ht="15.75" x14ac:dyDescent="0.25">
      <c r="A27" s="93"/>
      <c r="B27" s="93"/>
      <c r="C27" s="93"/>
      <c r="D27" s="93" t="s">
        <v>334</v>
      </c>
      <c r="E27" s="93"/>
      <c r="F27" s="93"/>
      <c r="G27" s="93"/>
      <c r="H27" s="93"/>
      <c r="I27" s="93"/>
      <c r="J27" s="93"/>
      <c r="K27" s="93"/>
      <c r="L27" s="95"/>
      <c r="M27" s="94">
        <v>0</v>
      </c>
      <c r="N27" s="93" t="s">
        <v>1</v>
      </c>
      <c r="O27" s="93"/>
    </row>
    <row r="28" spans="1:15" ht="15.75" x14ac:dyDescent="0.25">
      <c r="A28" s="93"/>
      <c r="B28" s="93"/>
      <c r="C28" s="93"/>
      <c r="D28" s="93" t="s">
        <v>335</v>
      </c>
      <c r="E28" s="93"/>
      <c r="F28" s="93"/>
      <c r="G28" s="93"/>
      <c r="H28" s="93"/>
      <c r="I28" s="93"/>
      <c r="J28" s="93"/>
      <c r="K28" s="93"/>
      <c r="L28" s="95"/>
      <c r="M28" s="94">
        <v>1</v>
      </c>
      <c r="N28" s="93" t="s">
        <v>1</v>
      </c>
      <c r="O28" s="93"/>
    </row>
    <row r="29" spans="1:15" ht="15.75" x14ac:dyDescent="0.25">
      <c r="A29" s="93"/>
      <c r="B29" s="93"/>
      <c r="C29" s="93"/>
      <c r="D29" s="93"/>
      <c r="E29" s="93"/>
      <c r="F29" s="93"/>
      <c r="G29" s="93"/>
      <c r="H29" s="93"/>
      <c r="I29" s="93"/>
      <c r="J29" s="93"/>
      <c r="K29" s="93"/>
      <c r="L29" s="93" t="s">
        <v>336</v>
      </c>
      <c r="M29" s="93" t="s">
        <v>0</v>
      </c>
      <c r="N29" s="93"/>
      <c r="O29" s="93"/>
    </row>
    <row r="30" spans="1:15" ht="15.75" x14ac:dyDescent="0.25">
      <c r="A30" s="93"/>
      <c r="B30" s="93"/>
      <c r="C30" s="93"/>
      <c r="D30" s="93"/>
      <c r="E30" s="93"/>
      <c r="F30" s="93"/>
      <c r="G30" s="93"/>
      <c r="H30" s="93"/>
      <c r="I30" s="93"/>
      <c r="J30" s="93"/>
      <c r="K30" s="93"/>
      <c r="L30" s="93"/>
      <c r="M30" s="93"/>
      <c r="N30" s="93"/>
      <c r="O30" s="93"/>
    </row>
    <row r="31" spans="1:15" ht="15.75" x14ac:dyDescent="0.25">
      <c r="A31" s="93"/>
      <c r="B31" s="93"/>
      <c r="C31" s="93" t="s">
        <v>337</v>
      </c>
      <c r="D31" s="93"/>
      <c r="E31" s="93"/>
      <c r="F31" s="93"/>
      <c r="G31" s="93"/>
      <c r="H31" s="93"/>
      <c r="I31" s="93"/>
      <c r="J31" s="93"/>
      <c r="K31" s="93"/>
      <c r="L31" s="93"/>
      <c r="M31" s="93"/>
      <c r="N31" s="93"/>
      <c r="O31" s="93"/>
    </row>
    <row r="32" spans="1:15" ht="15.75" x14ac:dyDescent="0.25">
      <c r="A32" s="93"/>
      <c r="B32" s="93"/>
      <c r="C32" s="93"/>
      <c r="D32" s="93" t="s">
        <v>338</v>
      </c>
      <c r="E32" s="93"/>
      <c r="F32" s="93"/>
      <c r="G32" s="93"/>
      <c r="H32" s="93"/>
      <c r="I32" s="93"/>
      <c r="J32" s="93"/>
      <c r="K32" s="93"/>
      <c r="L32" s="95"/>
      <c r="M32" s="94">
        <v>0</v>
      </c>
      <c r="N32" s="93" t="s">
        <v>1</v>
      </c>
      <c r="O32" s="93"/>
    </row>
    <row r="33" spans="1:16" ht="15.75" x14ac:dyDescent="0.25">
      <c r="A33" s="93"/>
      <c r="B33" s="93"/>
      <c r="C33" s="93"/>
      <c r="D33" s="93" t="s">
        <v>339</v>
      </c>
      <c r="E33" s="93"/>
      <c r="F33" s="93"/>
      <c r="G33" s="93"/>
      <c r="H33" s="93"/>
      <c r="I33" s="93"/>
      <c r="J33" s="93"/>
      <c r="K33" s="93"/>
      <c r="L33" s="95"/>
      <c r="M33" s="94">
        <v>0</v>
      </c>
      <c r="N33" s="93" t="s">
        <v>1</v>
      </c>
      <c r="O33" s="93"/>
    </row>
    <row r="34" spans="1:16" ht="15.75" x14ac:dyDescent="0.25">
      <c r="A34" s="93"/>
      <c r="B34" s="93"/>
      <c r="C34" s="93"/>
      <c r="D34" s="93" t="s">
        <v>340</v>
      </c>
      <c r="E34" s="93"/>
      <c r="F34" s="93"/>
      <c r="G34" s="93"/>
      <c r="H34" s="93"/>
      <c r="I34" s="93"/>
      <c r="J34" s="93"/>
      <c r="K34" s="93"/>
      <c r="L34" s="95"/>
      <c r="M34" s="94">
        <v>0</v>
      </c>
      <c r="N34" s="93" t="s">
        <v>1</v>
      </c>
      <c r="O34" s="93"/>
    </row>
    <row r="35" spans="1:16" ht="15.75" x14ac:dyDescent="0.25">
      <c r="A35" s="93"/>
      <c r="B35" s="93"/>
      <c r="C35" s="93"/>
      <c r="D35" s="93" t="s">
        <v>341</v>
      </c>
      <c r="E35" s="93"/>
      <c r="F35" s="93"/>
      <c r="G35" s="93"/>
      <c r="H35" s="93"/>
      <c r="I35" s="93"/>
      <c r="J35" s="93"/>
      <c r="K35" s="93"/>
      <c r="L35" s="95"/>
      <c r="M35" s="94">
        <v>0</v>
      </c>
      <c r="N35" s="93" t="s">
        <v>1</v>
      </c>
      <c r="O35" s="93"/>
    </row>
    <row r="36" spans="1:16" ht="15.75" x14ac:dyDescent="0.25">
      <c r="A36" s="93"/>
      <c r="B36" s="93"/>
      <c r="C36" s="93"/>
      <c r="D36" s="93" t="s">
        <v>342</v>
      </c>
      <c r="E36" s="93"/>
      <c r="F36" s="93"/>
      <c r="G36" s="93"/>
      <c r="H36" s="93"/>
      <c r="I36" s="93"/>
      <c r="J36" s="93"/>
      <c r="K36" s="93"/>
      <c r="L36" s="95"/>
      <c r="M36" s="94">
        <v>1</v>
      </c>
      <c r="N36" s="93" t="s">
        <v>1</v>
      </c>
      <c r="O36" s="93"/>
    </row>
    <row r="37" spans="1:16" ht="15.75" x14ac:dyDescent="0.25">
      <c r="A37" s="93"/>
      <c r="B37" s="93"/>
      <c r="C37" s="93"/>
      <c r="D37" s="93"/>
      <c r="E37" s="93"/>
      <c r="F37" s="93"/>
      <c r="G37" s="93"/>
      <c r="H37" s="93"/>
      <c r="I37" s="93"/>
      <c r="J37" s="93"/>
      <c r="K37" s="93"/>
      <c r="L37" s="93" t="s">
        <v>336</v>
      </c>
      <c r="M37" s="93" t="s">
        <v>0</v>
      </c>
      <c r="N37" s="93"/>
      <c r="O37" s="93"/>
    </row>
    <row r="38" spans="1:16" ht="15.75" x14ac:dyDescent="0.25">
      <c r="A38" s="93"/>
      <c r="B38" s="93" t="s">
        <v>343</v>
      </c>
      <c r="C38" s="93"/>
      <c r="D38" s="93"/>
      <c r="E38" s="93"/>
      <c r="F38" s="93"/>
      <c r="G38" s="93"/>
      <c r="H38" s="93"/>
      <c r="I38" s="93"/>
      <c r="J38" s="93"/>
      <c r="K38" s="93"/>
      <c r="L38" s="93"/>
      <c r="M38" s="93"/>
      <c r="N38" s="93"/>
      <c r="O38" s="93"/>
    </row>
    <row r="39" spans="1:16" ht="15.75" x14ac:dyDescent="0.25">
      <c r="A39" s="93"/>
      <c r="B39" s="93"/>
      <c r="C39" s="93" t="s">
        <v>344</v>
      </c>
      <c r="D39" s="93"/>
      <c r="E39" s="93"/>
      <c r="F39" s="93"/>
      <c r="G39" s="93"/>
      <c r="H39" s="93"/>
      <c r="I39" s="93"/>
      <c r="J39" s="93"/>
      <c r="K39" s="93"/>
      <c r="L39" s="95"/>
      <c r="M39" s="100">
        <v>3</v>
      </c>
      <c r="N39" s="93" t="s">
        <v>380</v>
      </c>
      <c r="O39" s="93"/>
    </row>
    <row r="40" spans="1:16" ht="15.75" x14ac:dyDescent="0.25">
      <c r="A40" s="93"/>
      <c r="B40" s="93"/>
      <c r="C40" s="93" t="s">
        <v>345</v>
      </c>
      <c r="D40" s="93"/>
      <c r="E40" s="93"/>
      <c r="F40" s="93"/>
      <c r="G40" s="93"/>
      <c r="H40" s="93"/>
      <c r="I40" s="93"/>
      <c r="J40" s="93"/>
      <c r="K40" s="93"/>
      <c r="L40" s="95"/>
      <c r="M40" s="94">
        <v>3.62</v>
      </c>
      <c r="N40" s="93" t="s">
        <v>380</v>
      </c>
      <c r="O40" s="93"/>
      <c r="P40" t="s">
        <v>841</v>
      </c>
    </row>
    <row r="41" spans="1:16" ht="15.75" x14ac:dyDescent="0.25">
      <c r="A41" s="93"/>
      <c r="B41" s="93"/>
      <c r="C41" s="93"/>
      <c r="D41" s="93"/>
      <c r="E41" s="93"/>
      <c r="F41" s="93"/>
      <c r="G41" s="93"/>
      <c r="H41" s="93"/>
      <c r="I41" s="93"/>
      <c r="J41" s="93"/>
      <c r="K41" s="93"/>
      <c r="L41" s="93"/>
      <c r="M41" s="93"/>
      <c r="N41" s="93"/>
      <c r="O41" s="93"/>
    </row>
    <row r="42" spans="1:16" ht="15.75" x14ac:dyDescent="0.25">
      <c r="A42" s="93"/>
      <c r="B42" s="93"/>
      <c r="C42" s="93"/>
      <c r="D42" s="93"/>
      <c r="E42" s="93"/>
      <c r="F42" s="93"/>
      <c r="G42" s="93"/>
      <c r="H42" s="93"/>
      <c r="I42" s="93"/>
      <c r="J42" s="93"/>
      <c r="K42" s="93"/>
      <c r="L42" s="93"/>
      <c r="M42" s="93"/>
      <c r="N42" s="93"/>
      <c r="O42" s="93"/>
    </row>
    <row r="43" spans="1:16" ht="15.75" x14ac:dyDescent="0.25">
      <c r="A43" s="93"/>
      <c r="B43" s="93" t="s">
        <v>346</v>
      </c>
      <c r="C43" s="93"/>
      <c r="D43" s="93"/>
      <c r="E43" s="93"/>
      <c r="F43" s="93"/>
      <c r="G43" s="93"/>
      <c r="H43" s="93"/>
      <c r="I43" s="93"/>
      <c r="J43" s="93"/>
      <c r="K43" s="93"/>
      <c r="L43" s="93"/>
      <c r="M43" s="93"/>
      <c r="N43" s="93"/>
      <c r="O43" s="93"/>
    </row>
    <row r="44" spans="1:16" ht="15.75" customHeight="1" x14ac:dyDescent="0.25">
      <c r="A44" s="93"/>
      <c r="B44" s="93"/>
      <c r="C44" s="93" t="s">
        <v>347</v>
      </c>
      <c r="D44" s="93"/>
      <c r="E44" s="93"/>
      <c r="F44" s="93"/>
      <c r="G44" s="93"/>
      <c r="H44" s="93"/>
      <c r="I44" s="93"/>
      <c r="J44" s="93"/>
      <c r="K44" s="93"/>
      <c r="L44" s="95"/>
      <c r="M44" s="97">
        <v>0.25</v>
      </c>
      <c r="N44" s="93" t="s">
        <v>381</v>
      </c>
      <c r="O44" s="93"/>
      <c r="P44" s="230" t="s">
        <v>523</v>
      </c>
    </row>
    <row r="45" spans="1:16" ht="15.75" x14ac:dyDescent="0.25">
      <c r="A45" s="93"/>
      <c r="B45" s="93"/>
      <c r="C45" s="93" t="s">
        <v>348</v>
      </c>
      <c r="D45" s="93"/>
      <c r="E45" s="93"/>
      <c r="F45" s="93"/>
      <c r="G45" s="93"/>
      <c r="H45" s="93"/>
      <c r="I45" s="93"/>
      <c r="J45" s="93"/>
      <c r="K45" s="93"/>
      <c r="L45" s="95"/>
      <c r="M45" s="96">
        <v>0.75</v>
      </c>
      <c r="N45" s="93" t="s">
        <v>382</v>
      </c>
      <c r="O45" s="93"/>
      <c r="P45" s="230"/>
    </row>
    <row r="46" spans="1:16" ht="15.75" x14ac:dyDescent="0.25">
      <c r="A46" s="93"/>
      <c r="B46" s="93"/>
      <c r="C46" s="93" t="s">
        <v>349</v>
      </c>
      <c r="D46" s="93"/>
      <c r="E46" s="93"/>
      <c r="F46" s="93"/>
      <c r="G46" s="93"/>
      <c r="H46" s="93"/>
      <c r="I46" s="93"/>
      <c r="J46" s="93"/>
      <c r="K46" s="93"/>
      <c r="L46" s="95"/>
      <c r="M46" s="96">
        <v>5.8658043282325725</v>
      </c>
      <c r="N46" s="93" t="s">
        <v>383</v>
      </c>
      <c r="O46" s="93"/>
      <c r="P46" s="230"/>
    </row>
    <row r="47" spans="1:16" ht="15.75" x14ac:dyDescent="0.25">
      <c r="A47" s="93"/>
      <c r="B47" s="93"/>
      <c r="C47" s="93"/>
      <c r="D47" s="93"/>
      <c r="E47" s="93"/>
      <c r="F47" s="93"/>
      <c r="G47" s="93"/>
      <c r="H47" s="93"/>
      <c r="I47" s="93"/>
      <c r="J47" s="93"/>
      <c r="K47" s="93"/>
      <c r="L47" s="93"/>
      <c r="M47" s="93"/>
      <c r="N47" s="93"/>
      <c r="O47" s="93"/>
    </row>
    <row r="48" spans="1:16" ht="15.75" x14ac:dyDescent="0.25">
      <c r="A48" s="93"/>
      <c r="B48" s="93" t="s">
        <v>350</v>
      </c>
      <c r="C48" s="93"/>
      <c r="D48" s="93"/>
      <c r="E48" s="93"/>
      <c r="F48" s="93"/>
      <c r="G48" s="93"/>
      <c r="H48" s="93"/>
      <c r="I48" s="93"/>
      <c r="J48" s="93"/>
      <c r="K48" s="93"/>
      <c r="L48" s="93"/>
      <c r="M48" s="93"/>
      <c r="N48" s="93"/>
      <c r="O48" s="93"/>
    </row>
    <row r="49" spans="1:16" ht="15.75" x14ac:dyDescent="0.25">
      <c r="A49" s="93"/>
      <c r="B49" s="93"/>
      <c r="C49" s="93" t="s">
        <v>362</v>
      </c>
      <c r="D49" s="93"/>
      <c r="E49" s="93"/>
      <c r="F49" s="93"/>
      <c r="G49" s="93"/>
      <c r="H49" s="93"/>
      <c r="I49" s="93"/>
      <c r="J49" s="93"/>
      <c r="K49" s="93"/>
      <c r="L49" s="93"/>
      <c r="M49" s="94">
        <v>0</v>
      </c>
      <c r="N49" s="93"/>
      <c r="O49" s="93"/>
    </row>
    <row r="50" spans="1:16" ht="15.75" x14ac:dyDescent="0.25">
      <c r="A50" s="93"/>
      <c r="B50" s="93"/>
      <c r="C50" s="93" t="s">
        <v>363</v>
      </c>
      <c r="D50" s="93"/>
      <c r="E50" s="93"/>
      <c r="F50" s="93"/>
      <c r="G50" s="93"/>
      <c r="H50" s="93"/>
      <c r="I50" s="93"/>
      <c r="J50" s="93"/>
      <c r="K50" s="93"/>
      <c r="L50" s="93"/>
      <c r="M50" s="94">
        <v>1</v>
      </c>
      <c r="N50" s="93"/>
      <c r="O50" s="93"/>
    </row>
    <row r="51" spans="1:16" ht="15.75" x14ac:dyDescent="0.25">
      <c r="A51" s="93"/>
      <c r="B51" s="93"/>
      <c r="C51" s="93" t="s">
        <v>364</v>
      </c>
      <c r="D51" s="93"/>
      <c r="E51" s="93"/>
      <c r="F51" s="93"/>
      <c r="G51" s="93"/>
      <c r="H51" s="93"/>
      <c r="I51" s="93"/>
      <c r="J51" s="93"/>
      <c r="K51" s="93"/>
      <c r="L51" s="93"/>
      <c r="M51" s="94">
        <v>1</v>
      </c>
      <c r="N51" s="93"/>
      <c r="O51" s="93"/>
    </row>
    <row r="52" spans="1:16" ht="15.75" x14ac:dyDescent="0.25">
      <c r="A52" s="93"/>
      <c r="B52" s="93"/>
      <c r="C52" s="93" t="s">
        <v>365</v>
      </c>
      <c r="D52" s="93"/>
      <c r="E52" s="93"/>
      <c r="F52" s="93"/>
      <c r="G52" s="93"/>
      <c r="H52" s="93"/>
      <c r="I52" s="93"/>
      <c r="J52" s="93"/>
      <c r="K52" s="93"/>
      <c r="L52" s="93"/>
      <c r="M52" s="94">
        <v>0</v>
      </c>
      <c r="N52" s="93"/>
      <c r="O52" s="93"/>
    </row>
    <row r="53" spans="1:16" ht="15.75" x14ac:dyDescent="0.25">
      <c r="A53" s="93"/>
      <c r="B53" s="93"/>
      <c r="C53" s="93" t="s">
        <v>366</v>
      </c>
      <c r="D53" s="93"/>
      <c r="E53" s="93"/>
      <c r="F53" s="93"/>
      <c r="G53" s="93"/>
      <c r="H53" s="93"/>
      <c r="I53" s="93"/>
      <c r="J53" s="93"/>
      <c r="K53" s="93"/>
      <c r="L53" s="93"/>
      <c r="M53" s="94">
        <v>0</v>
      </c>
      <c r="N53" s="93"/>
      <c r="O53" s="93"/>
    </row>
    <row r="54" spans="1:16" ht="15.75" x14ac:dyDescent="0.25">
      <c r="A54" s="93"/>
      <c r="B54" s="93"/>
      <c r="C54" s="93"/>
      <c r="D54" s="93"/>
      <c r="E54" s="93"/>
      <c r="F54" s="93"/>
      <c r="G54" s="93"/>
      <c r="H54" s="93"/>
      <c r="I54" s="93"/>
      <c r="J54" s="93"/>
      <c r="K54" s="93"/>
      <c r="L54" s="93"/>
      <c r="M54" s="93"/>
      <c r="N54" s="93"/>
      <c r="O54" s="93"/>
    </row>
    <row r="55" spans="1:16" ht="15.75" x14ac:dyDescent="0.25">
      <c r="A55" s="93"/>
      <c r="B55" s="93"/>
      <c r="C55" s="93"/>
      <c r="D55" s="93"/>
      <c r="E55" s="93"/>
      <c r="F55" s="93"/>
      <c r="G55" s="93"/>
      <c r="H55" s="93"/>
      <c r="I55" s="93"/>
      <c r="J55" s="93"/>
      <c r="K55" s="93"/>
      <c r="L55" s="93"/>
      <c r="M55" s="93"/>
      <c r="N55" s="93"/>
      <c r="O55" s="93"/>
    </row>
    <row r="56" spans="1:16" ht="15.75" x14ac:dyDescent="0.25">
      <c r="A56" s="93"/>
      <c r="B56" s="93" t="s">
        <v>351</v>
      </c>
      <c r="C56" s="93"/>
      <c r="D56" s="93"/>
      <c r="E56" s="93"/>
      <c r="F56" s="93"/>
      <c r="G56" s="93"/>
      <c r="H56" s="93"/>
      <c r="I56" s="93"/>
      <c r="J56" s="93"/>
      <c r="K56" s="93"/>
      <c r="L56" s="101" t="s">
        <v>367</v>
      </c>
      <c r="M56" s="97">
        <v>2</v>
      </c>
      <c r="N56" s="101" t="s">
        <v>89</v>
      </c>
      <c r="O56" s="93"/>
      <c r="P56" s="1" t="s">
        <v>448</v>
      </c>
    </row>
    <row r="57" spans="1:16" ht="15.75" x14ac:dyDescent="0.25">
      <c r="A57" s="93"/>
      <c r="B57" s="93"/>
      <c r="C57" s="93"/>
      <c r="D57" s="93"/>
      <c r="E57" s="93"/>
      <c r="F57" s="93"/>
      <c r="G57" s="93"/>
      <c r="H57" s="93"/>
      <c r="I57" s="93"/>
      <c r="J57" s="93"/>
      <c r="K57" s="93"/>
      <c r="L57" s="101" t="s">
        <v>368</v>
      </c>
      <c r="M57" s="97">
        <v>6</v>
      </c>
      <c r="N57" s="101" t="s">
        <v>89</v>
      </c>
      <c r="O57" s="93"/>
    </row>
    <row r="58" spans="1:16" ht="15.75" x14ac:dyDescent="0.25">
      <c r="A58" s="93"/>
      <c r="B58" s="93"/>
      <c r="C58" s="93"/>
      <c r="D58" s="93"/>
      <c r="E58" s="93"/>
      <c r="F58" s="93"/>
      <c r="G58" s="93"/>
      <c r="H58" s="93"/>
      <c r="I58" s="93"/>
      <c r="J58" s="93"/>
      <c r="K58" s="93"/>
      <c r="L58" s="101" t="s">
        <v>369</v>
      </c>
      <c r="M58" s="97">
        <v>84</v>
      </c>
      <c r="N58" s="101" t="s">
        <v>89</v>
      </c>
      <c r="O58" s="93"/>
    </row>
    <row r="59" spans="1:16" ht="15.75" x14ac:dyDescent="0.25">
      <c r="A59" s="93"/>
      <c r="B59" s="93"/>
      <c r="C59" s="93"/>
      <c r="D59" s="93"/>
      <c r="E59" s="93"/>
      <c r="F59" s="93"/>
      <c r="G59" s="93"/>
      <c r="H59" s="93"/>
      <c r="I59" s="93"/>
      <c r="J59" s="93"/>
      <c r="K59" s="93"/>
      <c r="L59" s="101" t="s">
        <v>370</v>
      </c>
      <c r="M59" s="97">
        <v>4</v>
      </c>
      <c r="N59" s="101" t="s">
        <v>89</v>
      </c>
      <c r="O59" s="93"/>
    </row>
    <row r="60" spans="1:16" ht="15.75" x14ac:dyDescent="0.25">
      <c r="A60" s="93"/>
      <c r="B60" s="93"/>
      <c r="C60" s="93"/>
      <c r="D60" s="93"/>
      <c r="E60" s="93"/>
      <c r="F60" s="93"/>
      <c r="G60" s="93"/>
      <c r="H60" s="93"/>
      <c r="I60" s="93"/>
      <c r="J60" s="93"/>
      <c r="K60" s="93"/>
      <c r="L60" s="101" t="s">
        <v>371</v>
      </c>
      <c r="M60" s="97">
        <v>2</v>
      </c>
      <c r="N60" s="101" t="s">
        <v>89</v>
      </c>
      <c r="O60" s="93"/>
    </row>
    <row r="61" spans="1:16" ht="15.75" x14ac:dyDescent="0.25">
      <c r="A61" s="93"/>
      <c r="B61" s="93"/>
      <c r="C61" s="93"/>
      <c r="D61" s="93"/>
      <c r="E61" s="93"/>
      <c r="F61" s="93"/>
      <c r="G61" s="93"/>
      <c r="H61" s="93"/>
      <c r="I61" s="93"/>
      <c r="J61" s="93"/>
      <c r="K61" s="93"/>
      <c r="L61" s="101" t="s">
        <v>372</v>
      </c>
      <c r="M61" s="97">
        <v>1</v>
      </c>
      <c r="N61" s="101" t="s">
        <v>89</v>
      </c>
      <c r="O61" s="93"/>
    </row>
    <row r="62" spans="1:16" ht="15.75" x14ac:dyDescent="0.25">
      <c r="A62" s="93"/>
      <c r="B62" s="93"/>
      <c r="C62" s="93"/>
      <c r="D62" s="93"/>
      <c r="E62" s="93"/>
      <c r="F62" s="93"/>
      <c r="G62" s="93"/>
      <c r="H62" s="93"/>
      <c r="I62" s="93"/>
      <c r="J62" s="93"/>
      <c r="K62" s="93"/>
      <c r="L62" s="101" t="s">
        <v>373</v>
      </c>
      <c r="M62" s="97">
        <v>1</v>
      </c>
      <c r="N62" s="101" t="s">
        <v>89</v>
      </c>
      <c r="O62" s="93"/>
    </row>
    <row r="63" spans="1:16" ht="15.75" x14ac:dyDescent="0.25">
      <c r="A63" s="93"/>
      <c r="B63" s="93"/>
      <c r="C63" s="93"/>
      <c r="D63" s="93"/>
      <c r="E63" s="93"/>
      <c r="F63" s="93"/>
      <c r="G63" s="93"/>
      <c r="H63" s="93"/>
      <c r="I63" s="93"/>
      <c r="J63" s="93"/>
      <c r="K63" s="93"/>
      <c r="L63" s="93"/>
      <c r="M63" s="93"/>
      <c r="N63" s="93"/>
      <c r="O63" s="93"/>
    </row>
    <row r="64" spans="1:16" ht="15.75" x14ac:dyDescent="0.25">
      <c r="A64" s="93"/>
      <c r="B64" s="93" t="s">
        <v>352</v>
      </c>
      <c r="C64" s="93"/>
      <c r="D64" s="93"/>
      <c r="E64" s="93"/>
      <c r="F64" s="93"/>
      <c r="G64" s="93"/>
      <c r="H64" s="93"/>
      <c r="I64" s="93"/>
      <c r="J64" s="93"/>
      <c r="K64" s="93"/>
      <c r="L64" s="93"/>
      <c r="M64" s="93"/>
      <c r="N64" s="93"/>
      <c r="O64" s="93"/>
    </row>
    <row r="65" spans="1:18" ht="15.75" x14ac:dyDescent="0.25">
      <c r="A65" s="93"/>
      <c r="B65" s="93"/>
      <c r="C65" s="93" t="s">
        <v>374</v>
      </c>
      <c r="D65" s="93"/>
      <c r="E65" s="93"/>
      <c r="F65" s="93"/>
      <c r="G65" s="93"/>
      <c r="H65" s="93"/>
      <c r="I65" s="93"/>
      <c r="J65" s="93"/>
      <c r="K65" s="93"/>
      <c r="L65" s="93"/>
      <c r="M65" s="93"/>
      <c r="N65" s="93"/>
      <c r="O65" s="93"/>
    </row>
    <row r="66" spans="1:18" ht="15.75" x14ac:dyDescent="0.25">
      <c r="A66" s="93"/>
      <c r="B66" s="93"/>
      <c r="C66" s="93"/>
      <c r="D66" s="93" t="s">
        <v>353</v>
      </c>
      <c r="E66" s="93" t="s">
        <v>354</v>
      </c>
      <c r="F66" s="93"/>
      <c r="G66" s="93"/>
      <c r="H66" s="93"/>
      <c r="I66" s="93"/>
      <c r="J66" s="93"/>
      <c r="K66" s="93"/>
      <c r="L66" s="93"/>
      <c r="M66" s="94">
        <v>0</v>
      </c>
      <c r="N66" s="93" t="s">
        <v>1</v>
      </c>
      <c r="O66" s="93"/>
    </row>
    <row r="67" spans="1:18" ht="15.75" x14ac:dyDescent="0.25">
      <c r="A67" s="93"/>
      <c r="B67" s="93"/>
      <c r="C67" s="93"/>
      <c r="D67" s="93" t="s">
        <v>355</v>
      </c>
      <c r="E67" s="93" t="s">
        <v>356</v>
      </c>
      <c r="F67" s="93"/>
      <c r="G67" s="93"/>
      <c r="H67" s="93"/>
      <c r="I67" s="93"/>
      <c r="J67" s="93"/>
      <c r="K67" s="93"/>
      <c r="L67" s="93"/>
      <c r="M67" s="94">
        <v>1</v>
      </c>
      <c r="N67" s="93" t="s">
        <v>1</v>
      </c>
      <c r="O67" s="93"/>
      <c r="P67" t="s">
        <v>439</v>
      </c>
    </row>
    <row r="68" spans="1:18" ht="15.75" x14ac:dyDescent="0.25">
      <c r="A68" s="93"/>
      <c r="B68" s="93"/>
      <c r="C68" s="93"/>
      <c r="D68" s="93" t="s">
        <v>357</v>
      </c>
      <c r="E68" s="93" t="s">
        <v>358</v>
      </c>
      <c r="F68" s="93"/>
      <c r="G68" s="93"/>
      <c r="H68" s="93"/>
      <c r="I68" s="93"/>
      <c r="J68" s="93"/>
      <c r="K68" s="93"/>
      <c r="L68" s="93"/>
      <c r="M68" s="94">
        <v>0</v>
      </c>
      <c r="N68" s="93" t="s">
        <v>1</v>
      </c>
      <c r="O68" s="93"/>
    </row>
    <row r="69" spans="1:18" ht="15.75" x14ac:dyDescent="0.25">
      <c r="A69" s="93"/>
      <c r="B69" s="93"/>
      <c r="C69" s="93"/>
      <c r="D69" s="93"/>
      <c r="E69" s="93"/>
      <c r="F69" s="93"/>
      <c r="G69" s="93"/>
      <c r="H69" s="93"/>
      <c r="I69" s="93"/>
      <c r="J69" s="93"/>
      <c r="K69" s="93"/>
      <c r="L69" s="93" t="s">
        <v>336</v>
      </c>
      <c r="M69" s="93" t="s">
        <v>0</v>
      </c>
      <c r="N69" s="93"/>
      <c r="O69" s="93"/>
    </row>
    <row r="70" spans="1:18" ht="15.75" x14ac:dyDescent="0.25">
      <c r="A70" s="93"/>
      <c r="B70" s="93"/>
      <c r="C70" s="93" t="s">
        <v>375</v>
      </c>
      <c r="D70" s="93"/>
      <c r="E70" s="93"/>
      <c r="F70" s="93"/>
      <c r="G70" s="93"/>
      <c r="H70" s="93"/>
      <c r="I70" s="93"/>
      <c r="J70" s="93"/>
      <c r="K70" s="93"/>
      <c r="L70" s="93"/>
      <c r="M70" s="93"/>
      <c r="N70" s="93"/>
      <c r="O70" s="93"/>
    </row>
    <row r="71" spans="1:18" ht="15.75" x14ac:dyDescent="0.25">
      <c r="A71" s="93"/>
      <c r="B71" s="93"/>
      <c r="C71" s="93"/>
      <c r="D71" s="93" t="s">
        <v>353</v>
      </c>
      <c r="E71" s="93" t="s">
        <v>359</v>
      </c>
      <c r="F71" s="93"/>
      <c r="G71" s="93"/>
      <c r="H71" s="93"/>
      <c r="I71" s="93"/>
      <c r="J71" s="93"/>
      <c r="K71" s="93"/>
      <c r="L71" s="93"/>
      <c r="M71" s="94">
        <v>0</v>
      </c>
      <c r="N71" s="93" t="s">
        <v>1</v>
      </c>
      <c r="O71" s="93"/>
    </row>
    <row r="72" spans="1:18" ht="15.75" x14ac:dyDescent="0.25">
      <c r="A72" s="93"/>
      <c r="B72" s="93"/>
      <c r="C72" s="93"/>
      <c r="D72" s="93" t="s">
        <v>355</v>
      </c>
      <c r="E72" s="93" t="s">
        <v>360</v>
      </c>
      <c r="F72" s="93"/>
      <c r="G72" s="93"/>
      <c r="H72" s="93"/>
      <c r="I72" s="93"/>
      <c r="J72" s="93"/>
      <c r="K72" s="93"/>
      <c r="L72" s="93"/>
      <c r="M72" s="94">
        <v>1</v>
      </c>
      <c r="N72" s="93" t="s">
        <v>1</v>
      </c>
      <c r="O72" s="93"/>
      <c r="P72" t="s">
        <v>439</v>
      </c>
    </row>
    <row r="73" spans="1:18" ht="15.75" x14ac:dyDescent="0.25">
      <c r="A73" s="93"/>
      <c r="B73" s="93"/>
      <c r="C73" s="93"/>
      <c r="D73" s="93" t="s">
        <v>357</v>
      </c>
      <c r="E73" s="93" t="s">
        <v>361</v>
      </c>
      <c r="F73" s="93"/>
      <c r="G73" s="93"/>
      <c r="H73" s="93"/>
      <c r="I73" s="93"/>
      <c r="J73" s="93"/>
      <c r="K73" s="93"/>
      <c r="L73" s="93"/>
      <c r="M73" s="94">
        <v>0</v>
      </c>
      <c r="N73" s="93" t="s">
        <v>1</v>
      </c>
      <c r="O73" s="93"/>
    </row>
    <row r="74" spans="1:18" ht="15.75" x14ac:dyDescent="0.25">
      <c r="A74" s="102"/>
      <c r="B74" s="93"/>
      <c r="C74" s="93"/>
      <c r="D74" s="93"/>
      <c r="E74" s="93"/>
      <c r="F74" s="93"/>
      <c r="G74" s="93"/>
      <c r="H74" s="93"/>
      <c r="I74" s="93"/>
      <c r="J74" s="93"/>
      <c r="K74" s="93"/>
      <c r="L74" s="93" t="s">
        <v>336</v>
      </c>
      <c r="M74" s="93" t="s">
        <v>0</v>
      </c>
      <c r="N74" s="93"/>
      <c r="O74" s="93"/>
    </row>
    <row r="75" spans="1:18" s="74" customFormat="1" ht="15" customHeight="1" x14ac:dyDescent="0.2">
      <c r="A75" s="119" t="s">
        <v>613</v>
      </c>
      <c r="B75" s="120"/>
      <c r="C75" s="119"/>
      <c r="D75" s="119"/>
      <c r="E75" s="119"/>
      <c r="F75" s="119"/>
      <c r="G75" s="119"/>
      <c r="H75" s="119"/>
      <c r="I75" s="119"/>
      <c r="J75" s="7"/>
      <c r="K75" s="121"/>
      <c r="O75" s="122"/>
      <c r="P75" s="122"/>
      <c r="Q75" s="122"/>
      <c r="R75" s="122"/>
    </row>
    <row r="76" spans="1:18" s="74" customFormat="1" ht="15" customHeight="1" x14ac:dyDescent="0.2">
      <c r="A76" s="119"/>
      <c r="B76" s="123" t="s">
        <v>614</v>
      </c>
      <c r="C76" s="119"/>
      <c r="D76" s="119"/>
      <c r="E76" s="119"/>
      <c r="F76" s="119"/>
      <c r="G76" s="119"/>
      <c r="H76" s="119"/>
      <c r="I76" s="119"/>
      <c r="J76" s="7"/>
      <c r="K76" s="121"/>
      <c r="O76" s="122"/>
      <c r="P76" s="122"/>
      <c r="Q76" s="122"/>
      <c r="R76" s="122"/>
    </row>
    <row r="77" spans="1:18" s="74" customFormat="1" ht="15" customHeight="1" x14ac:dyDescent="0.2">
      <c r="B77" s="124"/>
      <c r="C77" s="74" t="s">
        <v>615</v>
      </c>
      <c r="J77" s="18">
        <v>1</v>
      </c>
      <c r="K77" s="125">
        <v>1</v>
      </c>
      <c r="O77" s="122"/>
      <c r="P77" s="122"/>
      <c r="Q77" s="122"/>
      <c r="R77" s="122"/>
    </row>
    <row r="78" spans="1:18" s="74" customFormat="1" ht="15" customHeight="1" x14ac:dyDescent="0.2">
      <c r="B78" s="124"/>
      <c r="C78" s="74" t="s">
        <v>616</v>
      </c>
      <c r="J78" s="18">
        <v>0</v>
      </c>
      <c r="K78" s="125">
        <v>0</v>
      </c>
      <c r="O78" s="122"/>
      <c r="P78" s="122"/>
      <c r="Q78" s="122"/>
      <c r="R78" s="122"/>
    </row>
    <row r="79" spans="1:18" s="74" customFormat="1" ht="15" customHeight="1" x14ac:dyDescent="0.2">
      <c r="B79" s="124"/>
      <c r="C79" s="74" t="s">
        <v>617</v>
      </c>
      <c r="J79" s="18">
        <v>1</v>
      </c>
      <c r="K79" s="125">
        <v>1</v>
      </c>
      <c r="O79" s="122"/>
      <c r="P79" s="122"/>
      <c r="Q79" s="122"/>
      <c r="R79" s="122"/>
    </row>
    <row r="80" spans="1:18" s="74" customFormat="1" ht="15" customHeight="1" x14ac:dyDescent="0.2">
      <c r="B80" s="124"/>
      <c r="C80" s="74" t="s">
        <v>618</v>
      </c>
      <c r="J80" s="18">
        <v>0</v>
      </c>
      <c r="K80" s="125">
        <v>0</v>
      </c>
      <c r="O80" s="122"/>
      <c r="P80" s="122"/>
      <c r="Q80" s="122"/>
      <c r="R80" s="122"/>
    </row>
    <row r="81" spans="2:18" s="74" customFormat="1" ht="15" customHeight="1" x14ac:dyDescent="0.2">
      <c r="B81" s="124" t="s">
        <v>619</v>
      </c>
      <c r="J81" s="13"/>
      <c r="K81" s="126"/>
      <c r="O81" s="122"/>
      <c r="P81" s="122"/>
      <c r="Q81" s="122"/>
      <c r="R81" s="122"/>
    </row>
    <row r="82" spans="2:18" s="74" customFormat="1" ht="15" customHeight="1" x14ac:dyDescent="0.2">
      <c r="B82" s="124"/>
      <c r="C82" s="74" t="s">
        <v>620</v>
      </c>
      <c r="J82" s="18">
        <v>1336</v>
      </c>
      <c r="K82" s="125">
        <v>5082</v>
      </c>
      <c r="L82" s="74" t="s">
        <v>621</v>
      </c>
      <c r="O82" s="122"/>
      <c r="P82" s="1" t="s">
        <v>459</v>
      </c>
      <c r="Q82" s="122"/>
      <c r="R82" s="122"/>
    </row>
    <row r="83" spans="2:18" s="74" customFormat="1" ht="15" customHeight="1" x14ac:dyDescent="0.2">
      <c r="B83" s="124"/>
      <c r="C83" s="74" t="s">
        <v>622</v>
      </c>
      <c r="J83" s="18">
        <v>0</v>
      </c>
      <c r="K83" s="125">
        <v>500</v>
      </c>
      <c r="L83" s="74" t="s">
        <v>621</v>
      </c>
      <c r="O83" s="122"/>
      <c r="P83" s="122"/>
      <c r="Q83" s="122"/>
      <c r="R83" s="122"/>
    </row>
    <row r="84" spans="2:18" s="74" customFormat="1" ht="15" customHeight="1" x14ac:dyDescent="0.25">
      <c r="B84" s="124"/>
      <c r="C84" s="74" t="s">
        <v>623</v>
      </c>
      <c r="J84" s="18">
        <v>900</v>
      </c>
      <c r="K84" s="125">
        <v>750</v>
      </c>
      <c r="L84" s="74" t="s">
        <v>621</v>
      </c>
      <c r="O84" s="122"/>
      <c r="P84" s="105" t="s">
        <v>625</v>
      </c>
      <c r="Q84" s="122"/>
      <c r="R84" s="122"/>
    </row>
    <row r="85" spans="2:18" s="74" customFormat="1" ht="15" customHeight="1" x14ac:dyDescent="0.2">
      <c r="B85" s="124"/>
      <c r="C85" s="74" t="s">
        <v>624</v>
      </c>
      <c r="J85" s="18">
        <v>0</v>
      </c>
      <c r="K85" s="125">
        <v>800</v>
      </c>
      <c r="L85" s="74" t="s">
        <v>621</v>
      </c>
      <c r="O85" s="122"/>
      <c r="P85" s="122"/>
      <c r="Q85" s="122"/>
      <c r="R85" s="122"/>
    </row>
    <row r="88" spans="2:18" x14ac:dyDescent="0.25">
      <c r="B88" s="137" t="s">
        <v>679</v>
      </c>
      <c r="C88" s="137">
        <v>2010</v>
      </c>
      <c r="D88" s="137"/>
      <c r="E88" s="137"/>
      <c r="F88" s="138"/>
      <c r="G88" s="138"/>
      <c r="H88" s="1"/>
    </row>
    <row r="89" spans="2:18" x14ac:dyDescent="0.25">
      <c r="F89" s="139"/>
      <c r="G89" s="139"/>
      <c r="H89" s="1"/>
    </row>
    <row r="90" spans="2:18" x14ac:dyDescent="0.25">
      <c r="B90" s="137" t="s">
        <v>680</v>
      </c>
      <c r="C90" s="137" t="s">
        <v>681</v>
      </c>
      <c r="D90" s="137" t="s">
        <v>682</v>
      </c>
      <c r="E90" s="137" t="s">
        <v>683</v>
      </c>
      <c r="F90" s="138" t="s">
        <v>684</v>
      </c>
      <c r="G90" s="138" t="s">
        <v>685</v>
      </c>
      <c r="H90" s="1"/>
    </row>
    <row r="91" spans="2:18" x14ac:dyDescent="0.25">
      <c r="B91" s="172" t="s">
        <v>686</v>
      </c>
      <c r="C91" s="172">
        <v>43800000</v>
      </c>
      <c r="D91">
        <v>81000000</v>
      </c>
      <c r="E91">
        <v>233000000</v>
      </c>
      <c r="F91" s="173">
        <f>D91/C91*35.3/264.2*42</f>
        <v>10.377723393444152</v>
      </c>
      <c r="G91" s="139">
        <f>E91/C91*35.3/264.2*42</f>
        <v>29.851969761388737</v>
      </c>
      <c r="H91" s="1"/>
      <c r="I91" t="s">
        <v>798</v>
      </c>
    </row>
    <row r="92" spans="2:18" x14ac:dyDescent="0.25">
      <c r="B92" s="170" t="s">
        <v>687</v>
      </c>
      <c r="C92" s="170">
        <v>26600000</v>
      </c>
      <c r="D92" s="170">
        <v>226000000</v>
      </c>
      <c r="E92" s="170">
        <v>101000000</v>
      </c>
      <c r="F92" s="171">
        <f>D92/C92*35.3/264.2*42</f>
        <v>47.677995139248573</v>
      </c>
      <c r="G92" s="171">
        <f>E92/C92*35.3/264.2*42</f>
        <v>21.307422606478344</v>
      </c>
      <c r="H92" s="1"/>
    </row>
    <row r="93" spans="2:18" x14ac:dyDescent="0.25">
      <c r="B93" t="s">
        <v>688</v>
      </c>
      <c r="D93">
        <v>154000000</v>
      </c>
      <c r="E93">
        <v>7000000</v>
      </c>
      <c r="F93" s="139"/>
      <c r="G93" s="139"/>
      <c r="H93" s="1"/>
    </row>
    <row r="94" spans="2:18" x14ac:dyDescent="0.25">
      <c r="B94" t="s">
        <v>689</v>
      </c>
      <c r="D94">
        <v>114000000</v>
      </c>
      <c r="E94">
        <v>3000000</v>
      </c>
      <c r="F94" s="139"/>
      <c r="G94" s="139"/>
      <c r="H94" s="1"/>
    </row>
    <row r="95" spans="2:18" x14ac:dyDescent="0.25">
      <c r="B95" t="s">
        <v>690</v>
      </c>
      <c r="D95">
        <v>33000000</v>
      </c>
      <c r="E95">
        <v>4000000</v>
      </c>
      <c r="F95" s="139"/>
      <c r="G95" s="139"/>
      <c r="H95" s="1"/>
    </row>
    <row r="96" spans="2:18" x14ac:dyDescent="0.25">
      <c r="B96" t="s">
        <v>691</v>
      </c>
      <c r="E96">
        <v>16000000</v>
      </c>
      <c r="F96" s="139"/>
      <c r="G96" s="139"/>
      <c r="H96" s="1"/>
    </row>
    <row r="97" spans="2:8" x14ac:dyDescent="0.25">
      <c r="B97" t="s">
        <v>692</v>
      </c>
      <c r="E97">
        <v>3000000</v>
      </c>
      <c r="F97" s="139"/>
      <c r="G97" s="139"/>
      <c r="H97" s="1"/>
    </row>
    <row r="98" spans="2:8" x14ac:dyDescent="0.25">
      <c r="F98" s="139"/>
      <c r="G98" s="139"/>
      <c r="H98" s="1"/>
    </row>
    <row r="99" spans="2:8" x14ac:dyDescent="0.25">
      <c r="F99" s="139"/>
      <c r="G99" s="139"/>
      <c r="H99" s="1"/>
    </row>
    <row r="100" spans="2:8" x14ac:dyDescent="0.25">
      <c r="F100" s="139"/>
      <c r="G100" s="139"/>
      <c r="H100" s="1"/>
    </row>
    <row r="101" spans="2:8" x14ac:dyDescent="0.25">
      <c r="B101" t="s">
        <v>693</v>
      </c>
      <c r="C101">
        <v>319000000</v>
      </c>
      <c r="D101" t="s">
        <v>694</v>
      </c>
      <c r="F101" s="139"/>
      <c r="G101" s="139"/>
      <c r="H101" s="1"/>
    </row>
    <row r="102" spans="2:8" x14ac:dyDescent="0.25">
      <c r="B102" t="s">
        <v>695</v>
      </c>
      <c r="C102">
        <v>294000000</v>
      </c>
      <c r="D102" t="s">
        <v>694</v>
      </c>
      <c r="F102" s="139"/>
      <c r="G102" s="139"/>
      <c r="H102" s="1"/>
    </row>
    <row r="103" spans="2:8" x14ac:dyDescent="0.25">
      <c r="B103" t="s">
        <v>696</v>
      </c>
      <c r="C103">
        <v>9</v>
      </c>
      <c r="D103" t="s">
        <v>697</v>
      </c>
      <c r="F103" s="139"/>
      <c r="G103" s="139"/>
      <c r="H103" s="1"/>
    </row>
    <row r="104" spans="2:8" x14ac:dyDescent="0.25">
      <c r="F104" s="139"/>
      <c r="G104" s="139"/>
      <c r="H104" s="1"/>
    </row>
    <row r="105" spans="2:8" x14ac:dyDescent="0.25">
      <c r="F105" s="139"/>
      <c r="G105" s="139"/>
      <c r="H105" s="1"/>
    </row>
    <row r="106" spans="2:8" x14ac:dyDescent="0.25">
      <c r="B106" t="s">
        <v>698</v>
      </c>
      <c r="F106" s="139"/>
      <c r="G106" s="139"/>
      <c r="H106" s="1"/>
    </row>
    <row r="107" spans="2:8" x14ac:dyDescent="0.25">
      <c r="B107" t="s">
        <v>699</v>
      </c>
      <c r="F107" s="139"/>
      <c r="G107" s="139"/>
      <c r="H107" s="1"/>
    </row>
    <row r="108" spans="2:8" x14ac:dyDescent="0.25">
      <c r="B108" t="s">
        <v>700</v>
      </c>
      <c r="F108" s="139"/>
      <c r="G108" s="139"/>
      <c r="H108" s="1"/>
    </row>
  </sheetData>
  <mergeCells count="2">
    <mergeCell ref="P1:P4"/>
    <mergeCell ref="P44:P46"/>
  </mergeCells>
  <pageMargins left="0.7" right="0.7" top="0.75" bottom="0.75" header="0.3" footer="0.3"/>
  <pageSetup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8"/>
  <sheetViews>
    <sheetView workbookViewId="0">
      <selection activeCell="Q15" sqref="Q15"/>
    </sheetView>
  </sheetViews>
  <sheetFormatPr defaultRowHeight="15" x14ac:dyDescent="0.25"/>
  <cols>
    <col min="11" max="11" width="3.7109375" customWidth="1"/>
    <col min="12" max="12" width="8.7109375" customWidth="1"/>
    <col min="16" max="16" width="13.5703125" customWidth="1"/>
    <col min="17" max="17" width="74.140625" customWidth="1"/>
  </cols>
  <sheetData>
    <row r="1" spans="1:17" ht="15.75" customHeight="1" x14ac:dyDescent="0.25">
      <c r="A1" s="92" t="s">
        <v>316</v>
      </c>
      <c r="B1" s="92"/>
      <c r="C1" s="92"/>
      <c r="D1" s="92"/>
      <c r="E1" s="92"/>
      <c r="F1" s="92"/>
      <c r="G1" s="92"/>
      <c r="H1" s="92"/>
      <c r="I1" s="92"/>
      <c r="J1" s="92"/>
      <c r="K1" s="92"/>
      <c r="L1" s="92"/>
      <c r="M1" s="92"/>
      <c r="N1" s="92"/>
      <c r="O1" s="92"/>
      <c r="P1" s="92"/>
      <c r="Q1" s="230" t="s">
        <v>524</v>
      </c>
    </row>
    <row r="2" spans="1:17" ht="15.75" x14ac:dyDescent="0.25">
      <c r="A2" s="93"/>
      <c r="B2" s="93"/>
      <c r="C2" s="93"/>
      <c r="D2" s="93"/>
      <c r="E2" s="93"/>
      <c r="F2" s="93"/>
      <c r="G2" s="93"/>
      <c r="H2" s="93"/>
      <c r="I2" s="93"/>
      <c r="J2" s="93"/>
      <c r="K2" s="93"/>
      <c r="L2" s="93"/>
      <c r="M2" s="93" t="s">
        <v>317</v>
      </c>
      <c r="N2" s="93" t="s">
        <v>317</v>
      </c>
      <c r="O2" s="93" t="s">
        <v>376</v>
      </c>
      <c r="P2" s="93"/>
      <c r="Q2" s="230"/>
    </row>
    <row r="3" spans="1:17" ht="15.75" x14ac:dyDescent="0.25">
      <c r="A3" s="93"/>
      <c r="B3" s="93" t="s">
        <v>318</v>
      </c>
      <c r="C3" s="93"/>
      <c r="D3" s="93"/>
      <c r="E3" s="93"/>
      <c r="F3" s="93"/>
      <c r="G3" s="93"/>
      <c r="H3" s="93"/>
      <c r="I3" s="93"/>
      <c r="J3" s="93"/>
      <c r="K3" s="93"/>
      <c r="L3" s="93"/>
      <c r="M3" s="94" t="s">
        <v>387</v>
      </c>
      <c r="N3" s="94" t="s">
        <v>388</v>
      </c>
      <c r="O3" s="93"/>
      <c r="P3" s="93"/>
      <c r="Q3" s="230"/>
    </row>
    <row r="4" spans="1:17" ht="15.75" x14ac:dyDescent="0.25">
      <c r="A4" s="93"/>
      <c r="B4" s="93"/>
      <c r="C4" s="93"/>
      <c r="D4" s="93"/>
      <c r="E4" s="93"/>
      <c r="F4" s="93"/>
      <c r="G4" s="93"/>
      <c r="H4" s="93"/>
      <c r="I4" s="93"/>
      <c r="J4" s="93"/>
      <c r="K4" s="93"/>
      <c r="L4" s="93"/>
      <c r="M4" s="93"/>
      <c r="N4" s="93"/>
      <c r="O4" s="93"/>
      <c r="P4" s="93"/>
      <c r="Q4" s="230"/>
    </row>
    <row r="5" spans="1:17" ht="15.75" x14ac:dyDescent="0.25">
      <c r="A5" s="93"/>
      <c r="B5" s="93" t="s">
        <v>319</v>
      </c>
      <c r="C5" s="93"/>
      <c r="D5" s="93"/>
      <c r="E5" s="93"/>
      <c r="F5" s="93"/>
      <c r="G5" s="93"/>
      <c r="H5" s="93"/>
      <c r="I5" s="93"/>
      <c r="J5" s="93"/>
      <c r="K5" s="93"/>
      <c r="L5" s="93"/>
      <c r="M5" s="93"/>
      <c r="N5" s="93"/>
      <c r="O5" s="93"/>
      <c r="P5" s="93"/>
      <c r="Q5" s="230"/>
    </row>
    <row r="6" spans="1:17" ht="15.75" x14ac:dyDescent="0.25">
      <c r="A6" s="93"/>
      <c r="B6" s="93"/>
      <c r="C6" s="93" t="s">
        <v>320</v>
      </c>
      <c r="D6" s="93"/>
      <c r="E6" s="93"/>
      <c r="F6" s="93"/>
      <c r="G6" s="93"/>
      <c r="H6" s="93"/>
      <c r="I6" s="93"/>
      <c r="J6" s="93"/>
      <c r="K6" s="93"/>
      <c r="L6" s="95"/>
      <c r="M6" s="94">
        <v>8</v>
      </c>
      <c r="N6" s="94">
        <v>11</v>
      </c>
      <c r="O6" s="93" t="s">
        <v>98</v>
      </c>
      <c r="P6" s="93"/>
      <c r="Q6" s="230"/>
    </row>
    <row r="7" spans="1:17" ht="15.75" customHeight="1" x14ac:dyDescent="0.25">
      <c r="A7" s="93"/>
      <c r="B7" s="93"/>
      <c r="C7" s="93" t="s">
        <v>321</v>
      </c>
      <c r="D7" s="93"/>
      <c r="E7" s="93"/>
      <c r="F7" s="93"/>
      <c r="G7" s="93"/>
      <c r="H7" s="93"/>
      <c r="I7" s="93"/>
      <c r="J7" s="93"/>
      <c r="K7" s="93"/>
      <c r="L7" s="95"/>
      <c r="M7" s="96">
        <v>1.0143369175627239</v>
      </c>
      <c r="N7" s="96">
        <v>0.99298245614035086</v>
      </c>
      <c r="O7" s="93" t="s">
        <v>377</v>
      </c>
      <c r="P7" s="93"/>
      <c r="Q7" s="231" t="s">
        <v>837</v>
      </c>
    </row>
    <row r="8" spans="1:17" ht="15.75" x14ac:dyDescent="0.25">
      <c r="A8" s="93"/>
      <c r="B8" s="93"/>
      <c r="C8" s="93" t="s">
        <v>322</v>
      </c>
      <c r="D8" s="93"/>
      <c r="E8" s="93"/>
      <c r="F8" s="93"/>
      <c r="G8" s="93"/>
      <c r="H8" s="93"/>
      <c r="I8" s="93"/>
      <c r="J8" s="93"/>
      <c r="K8" s="93"/>
      <c r="L8" s="95"/>
      <c r="M8" s="96">
        <v>6.1009200000000003</v>
      </c>
      <c r="N8" s="96">
        <v>6.0232200000000002</v>
      </c>
      <c r="O8" s="93" t="s">
        <v>384</v>
      </c>
      <c r="P8" s="93"/>
      <c r="Q8" s="231"/>
    </row>
    <row r="9" spans="1:17" ht="15.75" x14ac:dyDescent="0.25">
      <c r="A9" s="93"/>
      <c r="B9" s="93"/>
      <c r="C9" s="93"/>
      <c r="D9" s="93"/>
      <c r="E9" s="93"/>
      <c r="F9" s="93"/>
      <c r="G9" s="93"/>
      <c r="H9" s="93"/>
      <c r="I9" s="93"/>
      <c r="J9" s="93"/>
      <c r="K9" s="93"/>
      <c r="L9" s="93"/>
      <c r="M9" s="93"/>
      <c r="N9" s="93"/>
      <c r="O9" s="93"/>
      <c r="P9" s="93"/>
      <c r="Q9" s="231"/>
    </row>
    <row r="10" spans="1:17" ht="15.75" x14ac:dyDescent="0.25">
      <c r="A10" s="93"/>
      <c r="B10" s="93" t="s">
        <v>323</v>
      </c>
      <c r="C10" s="93"/>
      <c r="D10" s="93"/>
      <c r="E10" s="93"/>
      <c r="F10" s="93"/>
      <c r="G10" s="93"/>
      <c r="H10" s="93"/>
      <c r="I10" s="93"/>
      <c r="J10" s="93"/>
      <c r="K10" s="93"/>
      <c r="L10" s="93"/>
      <c r="M10" s="93"/>
      <c r="N10" s="93"/>
      <c r="O10" s="93"/>
      <c r="P10" s="93"/>
      <c r="Q10" s="231"/>
    </row>
    <row r="11" spans="1:17" ht="15.75" x14ac:dyDescent="0.25">
      <c r="A11" s="93"/>
      <c r="B11" s="93"/>
      <c r="C11" s="93" t="s">
        <v>324</v>
      </c>
      <c r="D11" s="93"/>
      <c r="E11" s="93"/>
      <c r="F11" s="93"/>
      <c r="G11" s="93"/>
      <c r="H11" s="93"/>
      <c r="I11" s="93"/>
      <c r="J11" s="93"/>
      <c r="K11" s="93"/>
      <c r="L11" s="95"/>
      <c r="M11" s="94">
        <v>32</v>
      </c>
      <c r="N11" s="94">
        <v>32</v>
      </c>
      <c r="O11" s="93" t="s">
        <v>98</v>
      </c>
      <c r="P11" s="93"/>
      <c r="Q11" s="231"/>
    </row>
    <row r="12" spans="1:17" ht="15.75" x14ac:dyDescent="0.25">
      <c r="A12" s="93"/>
      <c r="B12" s="93"/>
      <c r="C12" s="93" t="s">
        <v>325</v>
      </c>
      <c r="D12" s="93"/>
      <c r="E12" s="93"/>
      <c r="F12" s="93"/>
      <c r="G12" s="93"/>
      <c r="H12" s="93"/>
      <c r="I12" s="93"/>
      <c r="J12" s="93"/>
      <c r="K12" s="93"/>
      <c r="L12" s="95"/>
      <c r="M12" s="96">
        <v>0.86544342507645255</v>
      </c>
      <c r="N12" s="96">
        <v>0.86544342507645255</v>
      </c>
      <c r="O12" s="93" t="s">
        <v>377</v>
      </c>
      <c r="P12" s="93"/>
    </row>
    <row r="13" spans="1:17" ht="15.75" x14ac:dyDescent="0.25">
      <c r="A13" s="93"/>
      <c r="B13" s="93"/>
      <c r="C13" s="93" t="s">
        <v>326</v>
      </c>
      <c r="D13" s="93"/>
      <c r="E13" s="93"/>
      <c r="F13" s="93"/>
      <c r="G13" s="93"/>
      <c r="H13" s="93"/>
      <c r="I13" s="93"/>
      <c r="J13" s="93"/>
      <c r="K13" s="93"/>
      <c r="L13" s="95"/>
      <c r="M13" s="96">
        <v>5.4650400000000001</v>
      </c>
      <c r="N13" s="96">
        <v>5.4650400000000001</v>
      </c>
      <c r="O13" s="93" t="s">
        <v>384</v>
      </c>
      <c r="P13" s="93"/>
    </row>
    <row r="14" spans="1:17" ht="15.75" x14ac:dyDescent="0.25">
      <c r="A14" s="93"/>
      <c r="B14" s="93"/>
      <c r="C14" s="93"/>
      <c r="D14" s="93"/>
      <c r="E14" s="93"/>
      <c r="F14" s="93"/>
      <c r="G14" s="93"/>
      <c r="H14" s="93"/>
      <c r="I14" s="93"/>
      <c r="J14" s="93"/>
      <c r="K14" s="93"/>
      <c r="L14" s="93"/>
      <c r="M14" s="93"/>
      <c r="N14" s="93"/>
      <c r="O14" s="93"/>
      <c r="P14" s="93"/>
    </row>
    <row r="15" spans="1:17" ht="15.75" x14ac:dyDescent="0.25">
      <c r="A15" s="93"/>
      <c r="B15" s="93" t="s">
        <v>327</v>
      </c>
      <c r="C15" s="93"/>
      <c r="D15" s="93"/>
      <c r="E15" s="93"/>
      <c r="F15" s="93"/>
      <c r="G15" s="93"/>
      <c r="H15" s="93"/>
      <c r="I15" s="93"/>
      <c r="J15" s="93"/>
      <c r="K15" s="93"/>
      <c r="L15" s="93"/>
      <c r="M15" s="93"/>
      <c r="N15" s="93"/>
      <c r="O15" s="93"/>
      <c r="P15" s="93"/>
    </row>
    <row r="16" spans="1:17" ht="15.75" x14ac:dyDescent="0.25">
      <c r="A16" s="93"/>
      <c r="B16" s="93"/>
      <c r="C16" s="93" t="s">
        <v>328</v>
      </c>
      <c r="D16" s="93"/>
      <c r="E16" s="93"/>
      <c r="F16" s="93"/>
      <c r="G16" s="93"/>
      <c r="H16" s="93"/>
      <c r="I16" s="93"/>
      <c r="J16" s="93"/>
      <c r="K16" s="93"/>
      <c r="L16" s="95"/>
      <c r="M16" s="96">
        <v>59.372302158273357</v>
      </c>
      <c r="N16" s="96">
        <v>59.372302158273357</v>
      </c>
      <c r="O16" s="93" t="s">
        <v>98</v>
      </c>
      <c r="P16" s="93"/>
    </row>
    <row r="17" spans="1:16" ht="15.75" x14ac:dyDescent="0.25">
      <c r="A17" s="93"/>
      <c r="B17" s="93"/>
      <c r="C17" s="93" t="s">
        <v>329</v>
      </c>
      <c r="D17" s="93"/>
      <c r="E17" s="93"/>
      <c r="F17" s="93"/>
      <c r="G17" s="93"/>
      <c r="H17" s="93"/>
      <c r="I17" s="93"/>
      <c r="J17" s="93"/>
      <c r="K17" s="93"/>
      <c r="L17" s="95"/>
      <c r="M17" s="97">
        <v>0.7413333333333334</v>
      </c>
      <c r="N17" s="97">
        <v>0.7413333333333334</v>
      </c>
      <c r="O17" s="93" t="s">
        <v>377</v>
      </c>
      <c r="P17" s="93"/>
    </row>
    <row r="18" spans="1:16" ht="15.75" x14ac:dyDescent="0.25">
      <c r="A18" s="93"/>
      <c r="B18" s="93"/>
      <c r="C18" s="93" t="s">
        <v>330</v>
      </c>
      <c r="D18" s="93"/>
      <c r="E18" s="93"/>
      <c r="F18" s="93"/>
      <c r="G18" s="93"/>
      <c r="H18" s="93"/>
      <c r="I18" s="93"/>
      <c r="J18" s="93"/>
      <c r="K18" s="93"/>
      <c r="L18" s="95"/>
      <c r="M18" s="97">
        <v>5.3935573129302901</v>
      </c>
      <c r="N18" s="97">
        <v>5.3935573129302901</v>
      </c>
      <c r="O18" s="93" t="s">
        <v>384</v>
      </c>
      <c r="P18" s="93"/>
    </row>
    <row r="19" spans="1:16" ht="15.75" x14ac:dyDescent="0.25">
      <c r="A19" s="93"/>
      <c r="B19" s="93"/>
      <c r="C19" s="93"/>
      <c r="D19" s="93"/>
      <c r="E19" s="93"/>
      <c r="F19" s="93"/>
      <c r="G19" s="93"/>
      <c r="H19" s="93"/>
      <c r="I19" s="93"/>
      <c r="J19" s="93"/>
      <c r="K19" s="93"/>
      <c r="L19" s="93"/>
      <c r="M19" s="93"/>
      <c r="N19" s="93"/>
      <c r="O19" s="93"/>
      <c r="P19" s="93"/>
    </row>
    <row r="20" spans="1:16" ht="15.75" x14ac:dyDescent="0.25">
      <c r="A20" s="93"/>
      <c r="B20" s="93"/>
      <c r="C20" s="93"/>
      <c r="D20" s="93"/>
      <c r="E20" s="93"/>
      <c r="F20" s="93"/>
      <c r="G20" s="93"/>
      <c r="H20" s="93"/>
      <c r="I20" s="93"/>
      <c r="J20" s="93"/>
      <c r="K20" s="93"/>
      <c r="L20" s="93"/>
      <c r="M20" s="93"/>
      <c r="N20" s="93"/>
      <c r="O20" s="93"/>
      <c r="P20" s="93"/>
    </row>
    <row r="21" spans="1:16" ht="15.75" x14ac:dyDescent="0.25">
      <c r="A21" s="93"/>
      <c r="B21" s="93" t="s">
        <v>331</v>
      </c>
      <c r="C21" s="93"/>
      <c r="D21" s="93"/>
      <c r="E21" s="93"/>
      <c r="F21" s="93"/>
      <c r="G21" s="93"/>
      <c r="H21" s="93"/>
      <c r="I21" s="93"/>
      <c r="J21" s="93"/>
      <c r="K21" s="93"/>
      <c r="L21" s="95"/>
      <c r="M21" s="98">
        <v>1500</v>
      </c>
      <c r="N21" s="98">
        <v>1500</v>
      </c>
      <c r="O21" s="93" t="s">
        <v>378</v>
      </c>
      <c r="P21" s="93"/>
    </row>
    <row r="22" spans="1:16" ht="15.75" x14ac:dyDescent="0.25">
      <c r="A22" s="93"/>
      <c r="B22" s="93"/>
      <c r="C22" s="93"/>
      <c r="D22" s="93"/>
      <c r="E22" s="93"/>
      <c r="F22" s="93"/>
      <c r="G22" s="93"/>
      <c r="H22" s="93"/>
      <c r="I22" s="93"/>
      <c r="J22" s="93"/>
      <c r="K22" s="93"/>
      <c r="L22" s="95"/>
      <c r="M22" s="99">
        <v>8197559.9999999991</v>
      </c>
      <c r="N22" s="99">
        <v>8197559.9999999991</v>
      </c>
      <c r="O22" s="93" t="s">
        <v>385</v>
      </c>
      <c r="P22" s="93"/>
    </row>
    <row r="23" spans="1:16" ht="15.75" x14ac:dyDescent="0.25">
      <c r="A23" s="93"/>
      <c r="B23" s="93"/>
      <c r="C23" s="93"/>
      <c r="D23" s="93"/>
      <c r="E23" s="93"/>
      <c r="F23" s="93"/>
      <c r="G23" s="93"/>
      <c r="H23" s="93"/>
      <c r="I23" s="93"/>
      <c r="J23" s="93"/>
      <c r="K23" s="93"/>
      <c r="L23" s="95"/>
      <c r="M23" s="99">
        <v>8648835.6779999975</v>
      </c>
      <c r="N23" s="99">
        <v>8648835.6779999975</v>
      </c>
      <c r="O23" s="93" t="s">
        <v>379</v>
      </c>
      <c r="P23" s="93"/>
    </row>
    <row r="24" spans="1:16" ht="15.75" x14ac:dyDescent="0.25">
      <c r="A24" s="93"/>
      <c r="B24" s="93"/>
      <c r="C24" s="93"/>
      <c r="D24" s="93"/>
      <c r="E24" s="93"/>
      <c r="F24" s="93"/>
      <c r="G24" s="93"/>
      <c r="H24" s="93"/>
      <c r="I24" s="93"/>
      <c r="J24" s="93"/>
      <c r="K24" s="93"/>
      <c r="L24" s="93"/>
      <c r="M24" s="93"/>
      <c r="N24" s="93"/>
      <c r="O24" s="93"/>
      <c r="P24" s="93"/>
    </row>
    <row r="25" spans="1:16" ht="15.75" x14ac:dyDescent="0.25">
      <c r="A25" s="93"/>
      <c r="B25" s="93" t="s">
        <v>332</v>
      </c>
      <c r="C25" s="93"/>
      <c r="D25" s="93"/>
      <c r="E25" s="93"/>
      <c r="F25" s="93"/>
      <c r="G25" s="93"/>
      <c r="H25" s="93"/>
      <c r="I25" s="93"/>
      <c r="J25" s="93"/>
      <c r="K25" s="93"/>
      <c r="L25" s="93"/>
      <c r="M25" s="93"/>
      <c r="N25" s="93"/>
      <c r="O25" s="93"/>
      <c r="P25" s="93"/>
    </row>
    <row r="26" spans="1:16" ht="15.75" x14ac:dyDescent="0.25">
      <c r="A26" s="93"/>
      <c r="B26" s="93"/>
      <c r="C26" s="93" t="s">
        <v>333</v>
      </c>
      <c r="D26" s="93"/>
      <c r="E26" s="93"/>
      <c r="F26" s="93"/>
      <c r="G26" s="93"/>
      <c r="H26" s="93"/>
      <c r="I26" s="93"/>
      <c r="J26" s="93"/>
      <c r="K26" s="93"/>
      <c r="L26" s="93"/>
      <c r="M26" s="93"/>
      <c r="N26" s="93"/>
      <c r="O26" s="93"/>
      <c r="P26" s="93"/>
    </row>
    <row r="27" spans="1:16" ht="15.75" x14ac:dyDescent="0.25">
      <c r="A27" s="93"/>
      <c r="B27" s="93"/>
      <c r="C27" s="93"/>
      <c r="D27" s="93" t="s">
        <v>334</v>
      </c>
      <c r="E27" s="93"/>
      <c r="F27" s="93"/>
      <c r="G27" s="93"/>
      <c r="H27" s="93"/>
      <c r="I27" s="93"/>
      <c r="J27" s="93"/>
      <c r="K27" s="93"/>
      <c r="L27" s="95"/>
      <c r="M27" s="94">
        <v>1</v>
      </c>
      <c r="N27" s="94">
        <v>1</v>
      </c>
      <c r="O27" s="93" t="s">
        <v>1</v>
      </c>
      <c r="P27" s="93"/>
    </row>
    <row r="28" spans="1:16" ht="15.75" x14ac:dyDescent="0.25">
      <c r="A28" s="93"/>
      <c r="B28" s="93"/>
      <c r="C28" s="93"/>
      <c r="D28" s="93" t="s">
        <v>335</v>
      </c>
      <c r="E28" s="93"/>
      <c r="F28" s="93"/>
      <c r="G28" s="93"/>
      <c r="H28" s="93"/>
      <c r="I28" s="93"/>
      <c r="J28" s="93"/>
      <c r="K28" s="93"/>
      <c r="L28" s="95"/>
      <c r="M28" s="94">
        <v>0</v>
      </c>
      <c r="N28" s="94">
        <v>0</v>
      </c>
      <c r="O28" s="93" t="s">
        <v>1</v>
      </c>
      <c r="P28" s="93"/>
    </row>
    <row r="29" spans="1:16" ht="15.75" x14ac:dyDescent="0.25">
      <c r="A29" s="93"/>
      <c r="B29" s="93"/>
      <c r="C29" s="93"/>
      <c r="D29" s="93"/>
      <c r="E29" s="93"/>
      <c r="F29" s="93"/>
      <c r="G29" s="93"/>
      <c r="H29" s="93"/>
      <c r="I29" s="93"/>
      <c r="J29" s="93"/>
      <c r="K29" s="93"/>
      <c r="L29" s="93" t="s">
        <v>336</v>
      </c>
      <c r="M29" s="93" t="s">
        <v>0</v>
      </c>
      <c r="N29" s="93" t="s">
        <v>0</v>
      </c>
      <c r="O29" s="93"/>
      <c r="P29" s="93"/>
    </row>
    <row r="30" spans="1:16" ht="15.75" x14ac:dyDescent="0.25">
      <c r="A30" s="93"/>
      <c r="B30" s="93"/>
      <c r="C30" s="93"/>
      <c r="D30" s="93"/>
      <c r="E30" s="93"/>
      <c r="F30" s="93"/>
      <c r="G30" s="93"/>
      <c r="H30" s="93"/>
      <c r="I30" s="93"/>
      <c r="J30" s="93"/>
      <c r="K30" s="93"/>
      <c r="L30" s="93"/>
      <c r="M30" s="93"/>
      <c r="N30" s="93"/>
      <c r="O30" s="93"/>
      <c r="P30" s="93"/>
    </row>
    <row r="31" spans="1:16" ht="15.75" x14ac:dyDescent="0.25">
      <c r="A31" s="93"/>
      <c r="B31" s="93"/>
      <c r="C31" s="93" t="s">
        <v>337</v>
      </c>
      <c r="D31" s="93"/>
      <c r="E31" s="93"/>
      <c r="F31" s="93"/>
      <c r="G31" s="93"/>
      <c r="H31" s="93"/>
      <c r="I31" s="93"/>
      <c r="J31" s="93"/>
      <c r="K31" s="93"/>
      <c r="L31" s="93"/>
      <c r="M31" s="93"/>
      <c r="N31" s="93"/>
      <c r="O31" s="93"/>
      <c r="P31" s="93"/>
    </row>
    <row r="32" spans="1:16" ht="15.75" x14ac:dyDescent="0.25">
      <c r="A32" s="93"/>
      <c r="B32" s="93"/>
      <c r="C32" s="93"/>
      <c r="D32" s="93" t="s">
        <v>338</v>
      </c>
      <c r="E32" s="93"/>
      <c r="F32" s="93"/>
      <c r="G32" s="93"/>
      <c r="H32" s="93"/>
      <c r="I32" s="93"/>
      <c r="J32" s="93"/>
      <c r="K32" s="93"/>
      <c r="L32" s="95"/>
      <c r="M32" s="94">
        <v>1</v>
      </c>
      <c r="N32" s="94">
        <v>0</v>
      </c>
      <c r="O32" s="93" t="s">
        <v>1</v>
      </c>
      <c r="P32" s="93"/>
    </row>
    <row r="33" spans="1:17" ht="15.75" x14ac:dyDescent="0.25">
      <c r="A33" s="93"/>
      <c r="B33" s="93"/>
      <c r="C33" s="93"/>
      <c r="D33" s="93" t="s">
        <v>339</v>
      </c>
      <c r="E33" s="93"/>
      <c r="F33" s="93"/>
      <c r="G33" s="93"/>
      <c r="H33" s="93"/>
      <c r="I33" s="93"/>
      <c r="J33" s="93"/>
      <c r="K33" s="93"/>
      <c r="L33" s="95"/>
      <c r="M33" s="94">
        <v>0</v>
      </c>
      <c r="N33" s="94">
        <v>0</v>
      </c>
      <c r="O33" s="93" t="s">
        <v>1</v>
      </c>
      <c r="P33" s="93"/>
    </row>
    <row r="34" spans="1:17" ht="15.75" x14ac:dyDescent="0.25">
      <c r="A34" s="93"/>
      <c r="B34" s="93"/>
      <c r="C34" s="93"/>
      <c r="D34" s="93" t="s">
        <v>340</v>
      </c>
      <c r="E34" s="93"/>
      <c r="F34" s="93"/>
      <c r="G34" s="93"/>
      <c r="H34" s="93"/>
      <c r="I34" s="93"/>
      <c r="J34" s="93"/>
      <c r="K34" s="93"/>
      <c r="L34" s="95"/>
      <c r="M34" s="94">
        <v>0</v>
      </c>
      <c r="N34" s="94">
        <v>0</v>
      </c>
      <c r="O34" s="93" t="s">
        <v>1</v>
      </c>
      <c r="P34" s="93"/>
    </row>
    <row r="35" spans="1:17" ht="15.75" x14ac:dyDescent="0.25">
      <c r="A35" s="93"/>
      <c r="B35" s="93"/>
      <c r="C35" s="93"/>
      <c r="D35" s="93" t="s">
        <v>341</v>
      </c>
      <c r="E35" s="93"/>
      <c r="F35" s="93"/>
      <c r="G35" s="93"/>
      <c r="H35" s="93"/>
      <c r="I35" s="93"/>
      <c r="J35" s="93"/>
      <c r="K35" s="93"/>
      <c r="L35" s="95"/>
      <c r="M35" s="94">
        <v>0</v>
      </c>
      <c r="N35" s="94">
        <v>1</v>
      </c>
      <c r="O35" s="93" t="s">
        <v>1</v>
      </c>
      <c r="P35" s="93"/>
    </row>
    <row r="36" spans="1:17" ht="15.75" x14ac:dyDescent="0.25">
      <c r="A36" s="93"/>
      <c r="B36" s="93"/>
      <c r="C36" s="93"/>
      <c r="D36" s="93" t="s">
        <v>342</v>
      </c>
      <c r="E36" s="93"/>
      <c r="F36" s="93"/>
      <c r="G36" s="93"/>
      <c r="H36" s="93"/>
      <c r="I36" s="93"/>
      <c r="J36" s="93"/>
      <c r="K36" s="93"/>
      <c r="L36" s="95"/>
      <c r="M36" s="94">
        <v>0</v>
      </c>
      <c r="N36" s="94">
        <v>0</v>
      </c>
      <c r="O36" s="93" t="s">
        <v>1</v>
      </c>
      <c r="P36" s="93"/>
    </row>
    <row r="37" spans="1:17" ht="15.75" x14ac:dyDescent="0.25">
      <c r="A37" s="93"/>
      <c r="B37" s="93"/>
      <c r="C37" s="93"/>
      <c r="D37" s="93"/>
      <c r="E37" s="93"/>
      <c r="F37" s="93"/>
      <c r="G37" s="93"/>
      <c r="H37" s="93"/>
      <c r="I37" s="93"/>
      <c r="J37" s="93"/>
      <c r="K37" s="93"/>
      <c r="L37" s="93" t="s">
        <v>336</v>
      </c>
      <c r="M37" s="93" t="s">
        <v>0</v>
      </c>
      <c r="N37" s="93" t="s">
        <v>0</v>
      </c>
      <c r="O37" s="93"/>
      <c r="P37" s="93"/>
    </row>
    <row r="38" spans="1:17" ht="15.75" x14ac:dyDescent="0.25">
      <c r="A38" s="93"/>
      <c r="B38" s="93" t="s">
        <v>343</v>
      </c>
      <c r="C38" s="93"/>
      <c r="D38" s="93"/>
      <c r="E38" s="93"/>
      <c r="F38" s="93"/>
      <c r="G38" s="93"/>
      <c r="H38" s="93"/>
      <c r="I38" s="93"/>
      <c r="J38" s="93"/>
      <c r="K38" s="93"/>
      <c r="L38" s="93"/>
      <c r="M38" s="93"/>
      <c r="N38" s="93"/>
      <c r="O38" s="93"/>
      <c r="P38" s="93"/>
    </row>
    <row r="39" spans="1:17" ht="15.75" x14ac:dyDescent="0.25">
      <c r="A39" s="93"/>
      <c r="B39" s="93"/>
      <c r="C39" s="93" t="s">
        <v>344</v>
      </c>
      <c r="D39" s="93"/>
      <c r="E39" s="93"/>
      <c r="F39" s="93"/>
      <c r="G39" s="93"/>
      <c r="H39" s="93"/>
      <c r="I39" s="93"/>
      <c r="J39" s="93"/>
      <c r="K39" s="93"/>
      <c r="L39" s="95"/>
      <c r="M39" s="100">
        <v>3</v>
      </c>
      <c r="N39" s="100">
        <v>2.8</v>
      </c>
      <c r="O39" s="93" t="s">
        <v>380</v>
      </c>
      <c r="P39" s="93"/>
      <c r="Q39" t="s">
        <v>525</v>
      </c>
    </row>
    <row r="40" spans="1:17" ht="15.75" x14ac:dyDescent="0.25">
      <c r="A40" s="93"/>
      <c r="B40" s="93"/>
      <c r="C40" s="93" t="s">
        <v>345</v>
      </c>
      <c r="D40" s="93"/>
      <c r="E40" s="93"/>
      <c r="F40" s="93"/>
      <c r="G40" s="93"/>
      <c r="H40" s="93"/>
      <c r="I40" s="93"/>
      <c r="J40" s="93"/>
      <c r="K40" s="93"/>
      <c r="L40" s="95"/>
      <c r="M40" s="94">
        <v>3.9</v>
      </c>
      <c r="N40" s="94">
        <v>3.9</v>
      </c>
      <c r="O40" s="93" t="s">
        <v>380</v>
      </c>
      <c r="P40" s="93"/>
    </row>
    <row r="41" spans="1:17" ht="15.75" x14ac:dyDescent="0.25">
      <c r="A41" s="93"/>
      <c r="B41" s="93"/>
      <c r="C41" s="93"/>
      <c r="D41" s="93"/>
      <c r="E41" s="93"/>
      <c r="F41" s="93"/>
      <c r="G41" s="93"/>
      <c r="H41" s="93"/>
      <c r="I41" s="93"/>
      <c r="J41" s="93"/>
      <c r="K41" s="93"/>
      <c r="L41" s="93"/>
      <c r="M41" s="93"/>
      <c r="N41" s="93"/>
      <c r="O41" s="93"/>
      <c r="P41" s="93"/>
    </row>
    <row r="42" spans="1:17" ht="15.75" x14ac:dyDescent="0.25">
      <c r="A42" s="93"/>
      <c r="B42" s="93"/>
      <c r="C42" s="93"/>
      <c r="D42" s="93"/>
      <c r="E42" s="93"/>
      <c r="F42" s="93"/>
      <c r="G42" s="93"/>
      <c r="H42" s="93"/>
      <c r="I42" s="93"/>
      <c r="J42" s="93"/>
      <c r="K42" s="93"/>
      <c r="L42" s="93"/>
      <c r="M42" s="93"/>
      <c r="N42" s="93"/>
      <c r="O42" s="93"/>
      <c r="P42" s="93"/>
    </row>
    <row r="43" spans="1:17" ht="15.75" x14ac:dyDescent="0.25">
      <c r="A43" s="93"/>
      <c r="B43" s="93" t="s">
        <v>346</v>
      </c>
      <c r="C43" s="93"/>
      <c r="D43" s="93"/>
      <c r="E43" s="93"/>
      <c r="F43" s="93"/>
      <c r="G43" s="93"/>
      <c r="H43" s="93"/>
      <c r="I43" s="93"/>
      <c r="J43" s="93"/>
      <c r="K43" s="93"/>
      <c r="L43" s="93"/>
      <c r="M43" s="93"/>
      <c r="N43" s="93"/>
      <c r="O43" s="93"/>
      <c r="P43" s="93"/>
    </row>
    <row r="44" spans="1:17" ht="15.75" x14ac:dyDescent="0.25">
      <c r="A44" s="93"/>
      <c r="B44" s="93"/>
      <c r="C44" s="93" t="s">
        <v>347</v>
      </c>
      <c r="D44" s="93"/>
      <c r="E44" s="93"/>
      <c r="F44" s="93"/>
      <c r="G44" s="93"/>
      <c r="H44" s="93"/>
      <c r="I44" s="93"/>
      <c r="J44" s="93"/>
      <c r="K44" s="93"/>
      <c r="L44" s="95"/>
      <c r="M44" s="97">
        <v>0.25</v>
      </c>
      <c r="N44" s="97">
        <v>0.25</v>
      </c>
      <c r="O44" s="93" t="s">
        <v>381</v>
      </c>
      <c r="P44" s="93"/>
    </row>
    <row r="45" spans="1:17" ht="15.75" x14ac:dyDescent="0.25">
      <c r="A45" s="93"/>
      <c r="B45" s="93"/>
      <c r="C45" s="93" t="s">
        <v>348</v>
      </c>
      <c r="D45" s="93"/>
      <c r="E45" s="93"/>
      <c r="F45" s="93"/>
      <c r="G45" s="93"/>
      <c r="H45" s="93"/>
      <c r="I45" s="93"/>
      <c r="J45" s="93"/>
      <c r="K45" s="93"/>
      <c r="L45" s="95"/>
      <c r="M45" s="96">
        <v>0.75</v>
      </c>
      <c r="N45" s="96">
        <v>0.75</v>
      </c>
      <c r="O45" s="93" t="s">
        <v>382</v>
      </c>
      <c r="P45" s="93"/>
    </row>
    <row r="46" spans="1:17" ht="15.75" x14ac:dyDescent="0.25">
      <c r="A46" s="93"/>
      <c r="B46" s="93"/>
      <c r="C46" s="93" t="s">
        <v>349</v>
      </c>
      <c r="D46" s="93"/>
      <c r="E46" s="93"/>
      <c r="F46" s="93"/>
      <c r="G46" s="93"/>
      <c r="H46" s="93"/>
      <c r="I46" s="93"/>
      <c r="J46" s="93"/>
      <c r="K46" s="93"/>
      <c r="L46" s="95"/>
      <c r="M46" s="96">
        <v>5.9240793282325725</v>
      </c>
      <c r="N46" s="96">
        <v>5.8658043282325725</v>
      </c>
      <c r="O46" s="93" t="s">
        <v>383</v>
      </c>
      <c r="P46" s="93"/>
    </row>
    <row r="47" spans="1:17" ht="15.75" x14ac:dyDescent="0.25">
      <c r="A47" s="93"/>
      <c r="B47" s="93"/>
      <c r="C47" s="93"/>
      <c r="D47" s="93"/>
      <c r="E47" s="93"/>
      <c r="F47" s="93"/>
      <c r="G47" s="93"/>
      <c r="H47" s="93"/>
      <c r="I47" s="93"/>
      <c r="J47" s="93"/>
      <c r="K47" s="93"/>
      <c r="L47" s="93"/>
      <c r="M47" s="93"/>
      <c r="N47" s="93"/>
      <c r="O47" s="93"/>
      <c r="P47" s="93"/>
    </row>
    <row r="48" spans="1:17" ht="15.75" x14ac:dyDescent="0.25">
      <c r="A48" s="93"/>
      <c r="B48" s="93" t="s">
        <v>350</v>
      </c>
      <c r="C48" s="93"/>
      <c r="D48" s="93"/>
      <c r="E48" s="93"/>
      <c r="F48" s="93"/>
      <c r="G48" s="93"/>
      <c r="H48" s="93"/>
      <c r="I48" s="93"/>
      <c r="J48" s="93"/>
      <c r="K48" s="93"/>
      <c r="L48" s="93"/>
      <c r="M48" s="93"/>
      <c r="N48" s="93"/>
      <c r="O48" s="93"/>
      <c r="P48" s="93"/>
    </row>
    <row r="49" spans="1:17" ht="15.75" x14ac:dyDescent="0.25">
      <c r="A49" s="93"/>
      <c r="B49" s="93"/>
      <c r="C49" s="93" t="s">
        <v>362</v>
      </c>
      <c r="D49" s="93"/>
      <c r="E49" s="93"/>
      <c r="F49" s="93"/>
      <c r="G49" s="93"/>
      <c r="H49" s="93"/>
      <c r="I49" s="93"/>
      <c r="J49" s="93"/>
      <c r="K49" s="93"/>
      <c r="L49" s="93"/>
      <c r="M49" s="94">
        <v>0</v>
      </c>
      <c r="N49" s="94">
        <v>0</v>
      </c>
      <c r="O49" s="93"/>
      <c r="P49" s="93"/>
    </row>
    <row r="50" spans="1:17" ht="15.75" x14ac:dyDescent="0.25">
      <c r="A50" s="93"/>
      <c r="B50" s="93"/>
      <c r="C50" s="93" t="s">
        <v>363</v>
      </c>
      <c r="D50" s="93"/>
      <c r="E50" s="93"/>
      <c r="F50" s="93"/>
      <c r="G50" s="93"/>
      <c r="H50" s="93"/>
      <c r="I50" s="93"/>
      <c r="J50" s="93"/>
      <c r="K50" s="93"/>
      <c r="L50" s="93"/>
      <c r="M50" s="94">
        <v>1</v>
      </c>
      <c r="N50" s="94">
        <v>1</v>
      </c>
      <c r="O50" s="93"/>
      <c r="P50" s="93"/>
    </row>
    <row r="51" spans="1:17" ht="15.75" x14ac:dyDescent="0.25">
      <c r="A51" s="93"/>
      <c r="B51" s="93"/>
      <c r="C51" s="93" t="s">
        <v>364</v>
      </c>
      <c r="D51" s="93"/>
      <c r="E51" s="93"/>
      <c r="F51" s="93"/>
      <c r="G51" s="93"/>
      <c r="H51" s="93"/>
      <c r="I51" s="93"/>
      <c r="J51" s="93"/>
      <c r="K51" s="93"/>
      <c r="L51" s="93"/>
      <c r="M51" s="94">
        <v>1</v>
      </c>
      <c r="N51" s="94">
        <v>1</v>
      </c>
      <c r="O51" s="93"/>
      <c r="P51" s="93"/>
    </row>
    <row r="52" spans="1:17" ht="15.75" x14ac:dyDescent="0.25">
      <c r="A52" s="93"/>
      <c r="B52" s="93"/>
      <c r="C52" s="93" t="s">
        <v>365</v>
      </c>
      <c r="D52" s="93"/>
      <c r="E52" s="93"/>
      <c r="F52" s="93"/>
      <c r="G52" s="93"/>
      <c r="H52" s="93"/>
      <c r="I52" s="93"/>
      <c r="J52" s="93"/>
      <c r="K52" s="93"/>
      <c r="L52" s="93"/>
      <c r="M52" s="94">
        <v>0</v>
      </c>
      <c r="N52" s="94">
        <v>0</v>
      </c>
      <c r="O52" s="93"/>
      <c r="P52" s="93"/>
    </row>
    <row r="53" spans="1:17" ht="15.75" x14ac:dyDescent="0.25">
      <c r="A53" s="93"/>
      <c r="B53" s="93"/>
      <c r="C53" s="93" t="s">
        <v>366</v>
      </c>
      <c r="D53" s="93"/>
      <c r="E53" s="93"/>
      <c r="F53" s="93"/>
      <c r="G53" s="93"/>
      <c r="H53" s="93"/>
      <c r="I53" s="93"/>
      <c r="J53" s="93"/>
      <c r="K53" s="93"/>
      <c r="L53" s="93"/>
      <c r="M53" s="94">
        <v>0</v>
      </c>
      <c r="N53" s="94">
        <v>0</v>
      </c>
      <c r="O53" s="93"/>
      <c r="P53" s="93"/>
    </row>
    <row r="54" spans="1:17" ht="15.75" x14ac:dyDescent="0.25">
      <c r="A54" s="93"/>
      <c r="B54" s="93"/>
      <c r="C54" s="93"/>
      <c r="D54" s="93"/>
      <c r="E54" s="93"/>
      <c r="F54" s="93"/>
      <c r="G54" s="93"/>
      <c r="H54" s="93"/>
      <c r="I54" s="93"/>
      <c r="J54" s="93"/>
      <c r="K54" s="93"/>
      <c r="L54" s="93"/>
      <c r="M54" s="93"/>
      <c r="N54" s="93"/>
      <c r="O54" s="93"/>
      <c r="P54" s="93"/>
    </row>
    <row r="55" spans="1:17" ht="15.75" x14ac:dyDescent="0.25">
      <c r="A55" s="93"/>
      <c r="B55" s="93"/>
      <c r="C55" s="93"/>
      <c r="D55" s="93"/>
      <c r="E55" s="93"/>
      <c r="F55" s="93"/>
      <c r="G55" s="93"/>
      <c r="H55" s="93"/>
      <c r="I55" s="93"/>
      <c r="J55" s="93"/>
      <c r="K55" s="93"/>
      <c r="L55" s="93"/>
      <c r="M55" s="93"/>
      <c r="N55" s="93"/>
      <c r="O55" s="93"/>
      <c r="P55" s="93"/>
    </row>
    <row r="56" spans="1:17" ht="15.75" x14ac:dyDescent="0.25">
      <c r="A56" s="93"/>
      <c r="B56" s="93" t="s">
        <v>351</v>
      </c>
      <c r="C56" s="93"/>
      <c r="D56" s="93"/>
      <c r="E56" s="93"/>
      <c r="F56" s="93"/>
      <c r="G56" s="93"/>
      <c r="H56" s="93"/>
      <c r="I56" s="93"/>
      <c r="J56" s="93"/>
      <c r="K56" s="93"/>
      <c r="L56" s="101" t="s">
        <v>367</v>
      </c>
      <c r="M56" s="97">
        <v>2</v>
      </c>
      <c r="N56" s="97">
        <v>2</v>
      </c>
      <c r="O56" s="101" t="s">
        <v>89</v>
      </c>
      <c r="P56" s="93"/>
      <c r="Q56" s="1" t="s">
        <v>448</v>
      </c>
    </row>
    <row r="57" spans="1:17" ht="15.75" x14ac:dyDescent="0.25">
      <c r="A57" s="93"/>
      <c r="B57" s="93"/>
      <c r="C57" s="93"/>
      <c r="D57" s="93"/>
      <c r="E57" s="93"/>
      <c r="F57" s="93"/>
      <c r="G57" s="93"/>
      <c r="H57" s="93"/>
      <c r="I57" s="93"/>
      <c r="J57" s="93"/>
      <c r="K57" s="93"/>
      <c r="L57" s="101" t="s">
        <v>368</v>
      </c>
      <c r="M57" s="97">
        <v>6</v>
      </c>
      <c r="N57" s="97">
        <v>6</v>
      </c>
      <c r="O57" s="101" t="s">
        <v>89</v>
      </c>
      <c r="P57" s="93"/>
    </row>
    <row r="58" spans="1:17" ht="15.75" x14ac:dyDescent="0.25">
      <c r="A58" s="93"/>
      <c r="B58" s="93"/>
      <c r="C58" s="93"/>
      <c r="D58" s="93"/>
      <c r="E58" s="93"/>
      <c r="F58" s="93"/>
      <c r="G58" s="93"/>
      <c r="H58" s="93"/>
      <c r="I58" s="93"/>
      <c r="J58" s="93"/>
      <c r="K58" s="93"/>
      <c r="L58" s="101" t="s">
        <v>369</v>
      </c>
      <c r="M58" s="97">
        <v>84</v>
      </c>
      <c r="N58" s="97">
        <v>84</v>
      </c>
      <c r="O58" s="101" t="s">
        <v>89</v>
      </c>
      <c r="P58" s="93"/>
    </row>
    <row r="59" spans="1:17" ht="15.75" x14ac:dyDescent="0.25">
      <c r="A59" s="93"/>
      <c r="B59" s="93"/>
      <c r="C59" s="93"/>
      <c r="D59" s="93"/>
      <c r="E59" s="93"/>
      <c r="F59" s="93"/>
      <c r="G59" s="93"/>
      <c r="H59" s="93"/>
      <c r="I59" s="93"/>
      <c r="J59" s="93"/>
      <c r="K59" s="93"/>
      <c r="L59" s="101" t="s">
        <v>370</v>
      </c>
      <c r="M59" s="97">
        <v>4</v>
      </c>
      <c r="N59" s="97">
        <v>4</v>
      </c>
      <c r="O59" s="101" t="s">
        <v>89</v>
      </c>
      <c r="P59" s="93"/>
    </row>
    <row r="60" spans="1:17" ht="15.75" x14ac:dyDescent="0.25">
      <c r="A60" s="93"/>
      <c r="B60" s="93"/>
      <c r="C60" s="93"/>
      <c r="D60" s="93"/>
      <c r="E60" s="93"/>
      <c r="F60" s="93"/>
      <c r="G60" s="93"/>
      <c r="H60" s="93"/>
      <c r="I60" s="93"/>
      <c r="J60" s="93"/>
      <c r="K60" s="93"/>
      <c r="L60" s="101" t="s">
        <v>371</v>
      </c>
      <c r="M60" s="97">
        <v>2</v>
      </c>
      <c r="N60" s="97">
        <v>2</v>
      </c>
      <c r="O60" s="101" t="s">
        <v>89</v>
      </c>
      <c r="P60" s="93"/>
    </row>
    <row r="61" spans="1:17" ht="15.75" x14ac:dyDescent="0.25">
      <c r="A61" s="93"/>
      <c r="B61" s="93"/>
      <c r="C61" s="93"/>
      <c r="D61" s="93"/>
      <c r="E61" s="93"/>
      <c r="F61" s="93"/>
      <c r="G61" s="93"/>
      <c r="H61" s="93"/>
      <c r="I61" s="93"/>
      <c r="J61" s="93"/>
      <c r="K61" s="93"/>
      <c r="L61" s="101" t="s">
        <v>372</v>
      </c>
      <c r="M61" s="97">
        <v>1</v>
      </c>
      <c r="N61" s="97">
        <v>1</v>
      </c>
      <c r="O61" s="101" t="s">
        <v>89</v>
      </c>
      <c r="P61" s="93"/>
    </row>
    <row r="62" spans="1:17" ht="15.75" x14ac:dyDescent="0.25">
      <c r="A62" s="93"/>
      <c r="B62" s="93"/>
      <c r="C62" s="93"/>
      <c r="D62" s="93"/>
      <c r="E62" s="93"/>
      <c r="F62" s="93"/>
      <c r="G62" s="93"/>
      <c r="H62" s="93"/>
      <c r="I62" s="93"/>
      <c r="J62" s="93"/>
      <c r="K62" s="93"/>
      <c r="L62" s="101" t="s">
        <v>373</v>
      </c>
      <c r="M62" s="97">
        <v>1</v>
      </c>
      <c r="N62" s="97">
        <v>1</v>
      </c>
      <c r="O62" s="101" t="s">
        <v>89</v>
      </c>
      <c r="P62" s="93"/>
    </row>
    <row r="63" spans="1:17" ht="15.75" x14ac:dyDescent="0.25">
      <c r="A63" s="93"/>
      <c r="B63" s="93"/>
      <c r="C63" s="93"/>
      <c r="D63" s="93"/>
      <c r="E63" s="93"/>
      <c r="F63" s="93"/>
      <c r="G63" s="93"/>
      <c r="H63" s="93"/>
      <c r="I63" s="93"/>
      <c r="J63" s="93"/>
      <c r="K63" s="93"/>
      <c r="L63" s="93"/>
      <c r="M63" s="93"/>
      <c r="N63" s="93"/>
      <c r="O63" s="93"/>
      <c r="P63" s="93"/>
    </row>
    <row r="64" spans="1:17" ht="15.75" x14ac:dyDescent="0.25">
      <c r="A64" s="93"/>
      <c r="B64" s="93" t="s">
        <v>352</v>
      </c>
      <c r="C64" s="93"/>
      <c r="D64" s="93"/>
      <c r="E64" s="93"/>
      <c r="F64" s="93"/>
      <c r="G64" s="93"/>
      <c r="H64" s="93"/>
      <c r="I64" s="93"/>
      <c r="J64" s="93"/>
      <c r="K64" s="93"/>
      <c r="L64" s="93"/>
      <c r="M64" s="93"/>
      <c r="N64" s="93"/>
      <c r="O64" s="93"/>
      <c r="P64" s="93"/>
    </row>
    <row r="65" spans="1:18" ht="15.75" x14ac:dyDescent="0.25">
      <c r="A65" s="93"/>
      <c r="B65" s="93"/>
      <c r="C65" s="93" t="s">
        <v>374</v>
      </c>
      <c r="D65" s="93"/>
      <c r="E65" s="93"/>
      <c r="F65" s="93"/>
      <c r="G65" s="93"/>
      <c r="H65" s="93"/>
      <c r="I65" s="93"/>
      <c r="J65" s="93"/>
      <c r="K65" s="93"/>
      <c r="L65" s="93"/>
      <c r="M65" s="93"/>
      <c r="N65" s="93"/>
      <c r="O65" s="93"/>
      <c r="P65" s="93"/>
    </row>
    <row r="66" spans="1:18" ht="15.75" x14ac:dyDescent="0.25">
      <c r="A66" s="93"/>
      <c r="B66" s="93"/>
      <c r="C66" s="93"/>
      <c r="D66" s="93" t="s">
        <v>353</v>
      </c>
      <c r="E66" s="93" t="s">
        <v>354</v>
      </c>
      <c r="F66" s="93"/>
      <c r="G66" s="93"/>
      <c r="H66" s="93"/>
      <c r="I66" s="93"/>
      <c r="J66" s="93"/>
      <c r="K66" s="93"/>
      <c r="L66" s="93"/>
      <c r="M66" s="94">
        <v>0</v>
      </c>
      <c r="N66" s="94">
        <v>0</v>
      </c>
      <c r="O66" s="93" t="s">
        <v>1</v>
      </c>
      <c r="P66" s="93"/>
    </row>
    <row r="67" spans="1:18" ht="15.75" x14ac:dyDescent="0.25">
      <c r="A67" s="93"/>
      <c r="B67" s="93"/>
      <c r="C67" s="93"/>
      <c r="D67" s="93" t="s">
        <v>355</v>
      </c>
      <c r="E67" s="93" t="s">
        <v>356</v>
      </c>
      <c r="F67" s="93"/>
      <c r="G67" s="93"/>
      <c r="H67" s="93"/>
      <c r="I67" s="93"/>
      <c r="J67" s="93"/>
      <c r="K67" s="93"/>
      <c r="L67" s="93"/>
      <c r="M67" s="94">
        <v>1</v>
      </c>
      <c r="N67" s="94">
        <v>1</v>
      </c>
      <c r="O67" s="93" t="s">
        <v>1</v>
      </c>
      <c r="P67" s="93"/>
      <c r="Q67" t="s">
        <v>444</v>
      </c>
    </row>
    <row r="68" spans="1:18" ht="15.75" x14ac:dyDescent="0.25">
      <c r="A68" s="93"/>
      <c r="B68" s="93"/>
      <c r="C68" s="93"/>
      <c r="D68" s="93" t="s">
        <v>357</v>
      </c>
      <c r="E68" s="93" t="s">
        <v>358</v>
      </c>
      <c r="F68" s="93"/>
      <c r="G68" s="93"/>
      <c r="H68" s="93"/>
      <c r="I68" s="93"/>
      <c r="J68" s="93"/>
      <c r="K68" s="93"/>
      <c r="L68" s="93"/>
      <c r="M68" s="94">
        <v>0</v>
      </c>
      <c r="N68" s="94">
        <v>0</v>
      </c>
      <c r="O68" s="93" t="s">
        <v>1</v>
      </c>
      <c r="P68" s="93"/>
    </row>
    <row r="69" spans="1:18" ht="15.75" x14ac:dyDescent="0.25">
      <c r="A69" s="93"/>
      <c r="B69" s="93"/>
      <c r="C69" s="93"/>
      <c r="D69" s="93"/>
      <c r="E69" s="93"/>
      <c r="F69" s="93"/>
      <c r="G69" s="93"/>
      <c r="H69" s="93"/>
      <c r="I69" s="93"/>
      <c r="J69" s="93"/>
      <c r="K69" s="93"/>
      <c r="L69" s="93" t="s">
        <v>336</v>
      </c>
      <c r="M69" s="93" t="s">
        <v>0</v>
      </c>
      <c r="N69" s="93" t="s">
        <v>0</v>
      </c>
      <c r="O69" s="93"/>
      <c r="P69" s="93"/>
    </row>
    <row r="70" spans="1:18" ht="15.75" x14ac:dyDescent="0.25">
      <c r="A70" s="93"/>
      <c r="B70" s="93"/>
      <c r="C70" s="93" t="s">
        <v>375</v>
      </c>
      <c r="D70" s="93"/>
      <c r="E70" s="93"/>
      <c r="F70" s="93"/>
      <c r="G70" s="93"/>
      <c r="H70" s="93"/>
      <c r="I70" s="93"/>
      <c r="J70" s="93"/>
      <c r="K70" s="93"/>
      <c r="L70" s="93"/>
      <c r="M70" s="93"/>
      <c r="N70" s="93"/>
      <c r="O70" s="93"/>
      <c r="P70" s="93"/>
    </row>
    <row r="71" spans="1:18" ht="15.75" x14ac:dyDescent="0.25">
      <c r="A71" s="93"/>
      <c r="B71" s="93"/>
      <c r="C71" s="93"/>
      <c r="D71" s="93" t="s">
        <v>353</v>
      </c>
      <c r="E71" s="93" t="s">
        <v>359</v>
      </c>
      <c r="F71" s="93"/>
      <c r="G71" s="93"/>
      <c r="H71" s="93"/>
      <c r="I71" s="93"/>
      <c r="J71" s="93"/>
      <c r="K71" s="93"/>
      <c r="L71" s="93"/>
      <c r="M71" s="94">
        <v>0</v>
      </c>
      <c r="N71" s="94">
        <v>0</v>
      </c>
      <c r="O71" s="93" t="s">
        <v>1</v>
      </c>
      <c r="P71" s="93"/>
    </row>
    <row r="72" spans="1:18" ht="15.75" x14ac:dyDescent="0.25">
      <c r="A72" s="93"/>
      <c r="B72" s="93"/>
      <c r="C72" s="93"/>
      <c r="D72" s="93" t="s">
        <v>355</v>
      </c>
      <c r="E72" s="93" t="s">
        <v>360</v>
      </c>
      <c r="F72" s="93"/>
      <c r="G72" s="93"/>
      <c r="H72" s="93"/>
      <c r="I72" s="93"/>
      <c r="J72" s="93"/>
      <c r="K72" s="93"/>
      <c r="L72" s="93"/>
      <c r="M72" s="94">
        <v>1</v>
      </c>
      <c r="N72" s="94">
        <v>1</v>
      </c>
      <c r="O72" s="93" t="s">
        <v>1</v>
      </c>
      <c r="P72" s="93"/>
      <c r="Q72" t="s">
        <v>444</v>
      </c>
    </row>
    <row r="73" spans="1:18" ht="15.75" x14ac:dyDescent="0.25">
      <c r="A73" s="93"/>
      <c r="B73" s="93"/>
      <c r="C73" s="93"/>
      <c r="D73" s="93" t="s">
        <v>357</v>
      </c>
      <c r="E73" s="93" t="s">
        <v>361</v>
      </c>
      <c r="F73" s="93"/>
      <c r="G73" s="93"/>
      <c r="H73" s="93"/>
      <c r="I73" s="93"/>
      <c r="J73" s="93"/>
      <c r="K73" s="93"/>
      <c r="L73" s="93"/>
      <c r="M73" s="94">
        <v>0</v>
      </c>
      <c r="N73" s="94">
        <v>0</v>
      </c>
      <c r="O73" s="93" t="s">
        <v>1</v>
      </c>
      <c r="P73" s="93"/>
    </row>
    <row r="74" spans="1:18" ht="15.75" x14ac:dyDescent="0.25">
      <c r="A74" s="102"/>
      <c r="B74" s="93"/>
      <c r="C74" s="93"/>
      <c r="D74" s="93"/>
      <c r="E74" s="93"/>
      <c r="F74" s="93"/>
      <c r="G74" s="93"/>
      <c r="H74" s="93"/>
      <c r="I74" s="93"/>
      <c r="J74" s="93"/>
      <c r="K74" s="93"/>
      <c r="L74" s="93" t="s">
        <v>336</v>
      </c>
      <c r="M74" s="93" t="s">
        <v>0</v>
      </c>
      <c r="N74" s="93" t="s">
        <v>0</v>
      </c>
      <c r="O74" s="93"/>
      <c r="P74" s="93"/>
    </row>
    <row r="75" spans="1:18" s="74" customFormat="1" ht="15" customHeight="1" x14ac:dyDescent="0.2">
      <c r="A75" s="119" t="s">
        <v>613</v>
      </c>
      <c r="B75" s="120"/>
      <c r="C75" s="119"/>
      <c r="D75" s="119"/>
      <c r="E75" s="119"/>
      <c r="F75" s="119"/>
      <c r="G75" s="119"/>
      <c r="H75" s="119"/>
      <c r="I75" s="119"/>
      <c r="J75" s="7"/>
      <c r="K75" s="121"/>
      <c r="O75" s="122"/>
      <c r="P75" s="122"/>
      <c r="Q75" s="122"/>
      <c r="R75" s="122"/>
    </row>
    <row r="76" spans="1:18" s="74" customFormat="1" ht="15" customHeight="1" x14ac:dyDescent="0.2">
      <c r="A76" s="119"/>
      <c r="B76" s="123" t="s">
        <v>614</v>
      </c>
      <c r="C76" s="119"/>
      <c r="D76" s="119"/>
      <c r="E76" s="119"/>
      <c r="F76" s="119"/>
      <c r="G76" s="119"/>
      <c r="H76" s="119"/>
      <c r="I76" s="119"/>
      <c r="J76" s="7"/>
      <c r="K76" s="121"/>
      <c r="O76" s="122"/>
      <c r="P76" s="122"/>
      <c r="Q76" s="122"/>
      <c r="R76" s="122"/>
    </row>
    <row r="77" spans="1:18" s="74" customFormat="1" ht="15" customHeight="1" x14ac:dyDescent="0.2">
      <c r="B77" s="124"/>
      <c r="C77" s="74" t="s">
        <v>615</v>
      </c>
      <c r="J77" s="18">
        <v>1</v>
      </c>
      <c r="K77" s="125">
        <v>1</v>
      </c>
      <c r="O77" s="122"/>
      <c r="P77" s="122"/>
      <c r="Q77" s="122"/>
      <c r="R77" s="122"/>
    </row>
    <row r="78" spans="1:18" s="74" customFormat="1" ht="15" customHeight="1" x14ac:dyDescent="0.2">
      <c r="B78" s="124"/>
      <c r="C78" s="74" t="s">
        <v>616</v>
      </c>
      <c r="J78" s="18">
        <v>0</v>
      </c>
      <c r="K78" s="125">
        <v>0</v>
      </c>
      <c r="O78" s="122"/>
      <c r="P78" s="122"/>
      <c r="Q78" s="122"/>
      <c r="R78" s="122"/>
    </row>
    <row r="79" spans="1:18" s="74" customFormat="1" ht="15" customHeight="1" x14ac:dyDescent="0.2">
      <c r="B79" s="124"/>
      <c r="C79" s="74" t="s">
        <v>617</v>
      </c>
      <c r="J79" s="18">
        <v>1</v>
      </c>
      <c r="K79" s="125">
        <v>1</v>
      </c>
      <c r="O79" s="122"/>
      <c r="P79" s="122"/>
      <c r="Q79" s="122"/>
      <c r="R79" s="122"/>
    </row>
    <row r="80" spans="1:18" s="74" customFormat="1" ht="15" customHeight="1" x14ac:dyDescent="0.2">
      <c r="B80" s="124"/>
      <c r="C80" s="74" t="s">
        <v>618</v>
      </c>
      <c r="J80" s="18">
        <v>0</v>
      </c>
      <c r="K80" s="125">
        <v>0</v>
      </c>
      <c r="O80" s="122"/>
      <c r="P80" s="122"/>
      <c r="Q80" s="122"/>
      <c r="R80" s="122"/>
    </row>
    <row r="81" spans="2:18" s="74" customFormat="1" ht="15" customHeight="1" x14ac:dyDescent="0.2">
      <c r="B81" s="124" t="s">
        <v>619</v>
      </c>
      <c r="J81" s="13"/>
      <c r="K81" s="126"/>
      <c r="O81" s="122"/>
      <c r="P81" s="122"/>
      <c r="Q81" s="122"/>
      <c r="R81" s="122"/>
    </row>
    <row r="82" spans="2:18" s="74" customFormat="1" ht="15" customHeight="1" x14ac:dyDescent="0.2">
      <c r="B82" s="124"/>
      <c r="C82" s="74" t="s">
        <v>620</v>
      </c>
      <c r="J82" s="18">
        <v>1336</v>
      </c>
      <c r="K82" s="125">
        <v>5082</v>
      </c>
      <c r="L82" s="74" t="s">
        <v>621</v>
      </c>
      <c r="O82" s="122"/>
      <c r="P82" s="122"/>
      <c r="Q82" s="1" t="s">
        <v>459</v>
      </c>
      <c r="R82" s="122"/>
    </row>
    <row r="83" spans="2:18" s="74" customFormat="1" ht="15" customHeight="1" x14ac:dyDescent="0.2">
      <c r="B83" s="124"/>
      <c r="C83" s="74" t="s">
        <v>622</v>
      </c>
      <c r="J83" s="18">
        <v>0</v>
      </c>
      <c r="K83" s="125">
        <v>500</v>
      </c>
      <c r="L83" s="74" t="s">
        <v>621</v>
      </c>
      <c r="O83" s="122"/>
      <c r="P83" s="122"/>
      <c r="Q83" s="122"/>
      <c r="R83" s="122"/>
    </row>
    <row r="84" spans="2:18" s="74" customFormat="1" ht="15" customHeight="1" x14ac:dyDescent="0.25">
      <c r="B84" s="124"/>
      <c r="C84" s="74" t="s">
        <v>623</v>
      </c>
      <c r="J84" s="18">
        <v>900</v>
      </c>
      <c r="K84" s="125">
        <v>750</v>
      </c>
      <c r="L84" s="74" t="s">
        <v>621</v>
      </c>
      <c r="O84" s="122"/>
      <c r="P84" s="122"/>
      <c r="Q84" s="105" t="s">
        <v>625</v>
      </c>
      <c r="R84" s="122"/>
    </row>
    <row r="85" spans="2:18" s="74" customFormat="1" ht="15" customHeight="1" x14ac:dyDescent="0.2">
      <c r="B85" s="124"/>
      <c r="C85" s="74" t="s">
        <v>624</v>
      </c>
      <c r="J85" s="18">
        <v>0</v>
      </c>
      <c r="K85" s="125">
        <v>800</v>
      </c>
      <c r="L85" s="74" t="s">
        <v>621</v>
      </c>
      <c r="O85" s="122"/>
      <c r="P85" s="122"/>
      <c r="Q85" s="122"/>
      <c r="R85" s="122"/>
    </row>
    <row r="88" spans="2:18" x14ac:dyDescent="0.25">
      <c r="B88" s="137" t="s">
        <v>679</v>
      </c>
      <c r="C88" s="137">
        <v>2010</v>
      </c>
      <c r="D88" s="137"/>
      <c r="E88" s="137"/>
      <c r="F88" s="138"/>
      <c r="G88" s="138"/>
      <c r="H88" s="1"/>
    </row>
    <row r="89" spans="2:18" x14ac:dyDescent="0.25">
      <c r="F89" s="139"/>
      <c r="G89" s="139"/>
      <c r="H89" s="1"/>
    </row>
    <row r="90" spans="2:18" x14ac:dyDescent="0.25">
      <c r="B90" s="137" t="s">
        <v>680</v>
      </c>
      <c r="C90" s="137" t="s">
        <v>681</v>
      </c>
      <c r="D90" s="137" t="s">
        <v>682</v>
      </c>
      <c r="E90" s="137" t="s">
        <v>683</v>
      </c>
      <c r="F90" s="138" t="s">
        <v>684</v>
      </c>
      <c r="G90" s="138" t="s">
        <v>685</v>
      </c>
      <c r="H90" s="1"/>
    </row>
    <row r="91" spans="2:18" x14ac:dyDescent="0.25">
      <c r="B91" s="172" t="s">
        <v>686</v>
      </c>
      <c r="C91" s="172">
        <v>43800000</v>
      </c>
      <c r="D91">
        <v>81000000</v>
      </c>
      <c r="E91">
        <v>233000000</v>
      </c>
      <c r="F91" s="173">
        <f>D91/C91*35.3/264.2*42</f>
        <v>10.377723393444152</v>
      </c>
      <c r="G91" s="139">
        <f>E91/C91*35.3/264.2*42</f>
        <v>29.851969761388737</v>
      </c>
      <c r="H91" s="1"/>
      <c r="J91" t="s">
        <v>798</v>
      </c>
    </row>
    <row r="92" spans="2:18" x14ac:dyDescent="0.25">
      <c r="B92" s="170" t="s">
        <v>687</v>
      </c>
      <c r="C92" s="170">
        <v>26600000</v>
      </c>
      <c r="D92" s="170">
        <v>226000000</v>
      </c>
      <c r="E92" s="170">
        <v>101000000</v>
      </c>
      <c r="F92" s="171">
        <f>D92/C92*35.3/264.2*42</f>
        <v>47.677995139248573</v>
      </c>
      <c r="G92" s="171">
        <f>E92/C92*35.3/264.2*42</f>
        <v>21.307422606478344</v>
      </c>
      <c r="H92" s="1"/>
    </row>
    <row r="93" spans="2:18" x14ac:dyDescent="0.25">
      <c r="B93" t="s">
        <v>688</v>
      </c>
      <c r="D93">
        <v>154000000</v>
      </c>
      <c r="E93">
        <v>7000000</v>
      </c>
      <c r="F93" s="139"/>
      <c r="G93" s="139"/>
      <c r="H93" s="1"/>
    </row>
    <row r="94" spans="2:18" x14ac:dyDescent="0.25">
      <c r="B94" t="s">
        <v>689</v>
      </c>
      <c r="D94">
        <v>114000000</v>
      </c>
      <c r="E94">
        <v>3000000</v>
      </c>
      <c r="F94" s="139"/>
      <c r="G94" s="139"/>
      <c r="H94" s="1"/>
    </row>
    <row r="95" spans="2:18" x14ac:dyDescent="0.25">
      <c r="B95" t="s">
        <v>690</v>
      </c>
      <c r="D95">
        <v>33000000</v>
      </c>
      <c r="E95">
        <v>4000000</v>
      </c>
      <c r="F95" s="139"/>
      <c r="G95" s="139"/>
      <c r="H95" s="1"/>
    </row>
    <row r="96" spans="2:18" x14ac:dyDescent="0.25">
      <c r="B96" t="s">
        <v>691</v>
      </c>
      <c r="E96">
        <v>16000000</v>
      </c>
      <c r="F96" s="139"/>
      <c r="G96" s="139"/>
      <c r="H96" s="1"/>
    </row>
    <row r="97" spans="2:8" x14ac:dyDescent="0.25">
      <c r="B97" t="s">
        <v>692</v>
      </c>
      <c r="E97">
        <v>3000000</v>
      </c>
      <c r="F97" s="139"/>
      <c r="G97" s="139"/>
      <c r="H97" s="1"/>
    </row>
    <row r="98" spans="2:8" x14ac:dyDescent="0.25">
      <c r="F98" s="139"/>
      <c r="G98" s="139"/>
      <c r="H98" s="1"/>
    </row>
    <row r="99" spans="2:8" x14ac:dyDescent="0.25">
      <c r="F99" s="139"/>
      <c r="G99" s="139"/>
      <c r="H99" s="1"/>
    </row>
    <row r="100" spans="2:8" x14ac:dyDescent="0.25">
      <c r="F100" s="139"/>
      <c r="G100" s="139"/>
      <c r="H100" s="1"/>
    </row>
    <row r="101" spans="2:8" x14ac:dyDescent="0.25">
      <c r="B101" t="s">
        <v>693</v>
      </c>
      <c r="C101">
        <v>319000000</v>
      </c>
      <c r="D101" t="s">
        <v>694</v>
      </c>
      <c r="F101" s="139"/>
      <c r="G101" s="139"/>
      <c r="H101" s="1"/>
    </row>
    <row r="102" spans="2:8" x14ac:dyDescent="0.25">
      <c r="B102" t="s">
        <v>695</v>
      </c>
      <c r="C102">
        <v>294000000</v>
      </c>
      <c r="D102" t="s">
        <v>694</v>
      </c>
      <c r="F102" s="139"/>
      <c r="G102" s="139"/>
      <c r="H102" s="1"/>
    </row>
    <row r="103" spans="2:8" x14ac:dyDescent="0.25">
      <c r="B103" t="s">
        <v>696</v>
      </c>
      <c r="C103">
        <v>9</v>
      </c>
      <c r="D103" t="s">
        <v>697</v>
      </c>
      <c r="F103" s="139"/>
      <c r="G103" s="139"/>
      <c r="H103" s="1"/>
    </row>
    <row r="104" spans="2:8" x14ac:dyDescent="0.25">
      <c r="F104" s="139"/>
      <c r="G104" s="139"/>
      <c r="H104" s="1"/>
    </row>
    <row r="105" spans="2:8" x14ac:dyDescent="0.25">
      <c r="F105" s="139"/>
      <c r="G105" s="139"/>
      <c r="H105" s="1"/>
    </row>
    <row r="106" spans="2:8" x14ac:dyDescent="0.25">
      <c r="B106" t="s">
        <v>698</v>
      </c>
      <c r="F106" s="139"/>
      <c r="G106" s="139"/>
      <c r="H106" s="1"/>
    </row>
    <row r="107" spans="2:8" x14ac:dyDescent="0.25">
      <c r="B107" t="s">
        <v>699</v>
      </c>
      <c r="F107" s="139"/>
      <c r="G107" s="139"/>
      <c r="H107" s="1"/>
    </row>
    <row r="108" spans="2:8" x14ac:dyDescent="0.25">
      <c r="B108" t="s">
        <v>700</v>
      </c>
      <c r="F108" s="139"/>
      <c r="G108" s="139"/>
      <c r="H108" s="1"/>
    </row>
  </sheetData>
  <mergeCells count="2">
    <mergeCell ref="Q1:Q6"/>
    <mergeCell ref="Q7:Q11"/>
  </mergeCells>
  <pageMargins left="0.7" right="0.7" top="0.75" bottom="0.75" header="0.3" footer="0.3"/>
  <pageSetup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7"/>
  <sheetViews>
    <sheetView workbookViewId="0">
      <selection activeCell="I90" sqref="I90"/>
    </sheetView>
  </sheetViews>
  <sheetFormatPr defaultRowHeight="15" x14ac:dyDescent="0.25"/>
  <cols>
    <col min="15" max="15" width="12" customWidth="1"/>
    <col min="16" max="16" width="82" customWidth="1"/>
  </cols>
  <sheetData>
    <row r="1" spans="1:16" ht="15.75" customHeight="1" x14ac:dyDescent="0.25">
      <c r="A1" s="92" t="s">
        <v>316</v>
      </c>
      <c r="B1" s="92"/>
      <c r="C1" s="92"/>
      <c r="D1" s="92"/>
      <c r="E1" s="92"/>
      <c r="F1" s="92"/>
      <c r="G1" s="92"/>
      <c r="H1" s="92"/>
      <c r="I1" s="92"/>
      <c r="J1" s="92"/>
      <c r="K1" s="92"/>
      <c r="L1" s="92"/>
      <c r="M1" s="92"/>
      <c r="N1" s="92"/>
      <c r="O1" s="92"/>
      <c r="P1" s="230" t="s">
        <v>526</v>
      </c>
    </row>
    <row r="2" spans="1:16" ht="15.75" x14ac:dyDescent="0.25">
      <c r="A2" s="93"/>
      <c r="B2" s="93"/>
      <c r="C2" s="93"/>
      <c r="D2" s="93"/>
      <c r="E2" s="93"/>
      <c r="F2" s="93"/>
      <c r="G2" s="93"/>
      <c r="H2" s="93"/>
      <c r="I2" s="93"/>
      <c r="J2" s="93"/>
      <c r="K2" s="93"/>
      <c r="L2" s="93"/>
      <c r="M2" s="93" t="s">
        <v>317</v>
      </c>
      <c r="N2" s="93" t="s">
        <v>376</v>
      </c>
      <c r="O2" s="93"/>
      <c r="P2" s="230"/>
    </row>
    <row r="3" spans="1:16" ht="15.75" x14ac:dyDescent="0.25">
      <c r="A3" s="93"/>
      <c r="B3" s="93" t="s">
        <v>318</v>
      </c>
      <c r="C3" s="93"/>
      <c r="D3" s="93"/>
      <c r="E3" s="93"/>
      <c r="F3" s="93"/>
      <c r="G3" s="93"/>
      <c r="H3" s="93"/>
      <c r="I3" s="93"/>
      <c r="J3" s="93"/>
      <c r="K3" s="93"/>
      <c r="L3" s="93"/>
      <c r="M3" s="94" t="s">
        <v>389</v>
      </c>
      <c r="N3" s="93"/>
      <c r="O3" s="93"/>
      <c r="P3" s="230"/>
    </row>
    <row r="4" spans="1:16" ht="15.75" x14ac:dyDescent="0.25">
      <c r="A4" s="93"/>
      <c r="B4" s="93"/>
      <c r="C4" s="93"/>
      <c r="D4" s="93"/>
      <c r="E4" s="93"/>
      <c r="F4" s="93"/>
      <c r="G4" s="93"/>
      <c r="H4" s="93"/>
      <c r="I4" s="93"/>
      <c r="J4" s="93"/>
      <c r="K4" s="93"/>
      <c r="L4" s="93"/>
      <c r="M4" s="93"/>
      <c r="N4" s="93"/>
      <c r="O4" s="93"/>
      <c r="P4" s="230"/>
    </row>
    <row r="5" spans="1:16" ht="15.75" x14ac:dyDescent="0.25">
      <c r="A5" s="93"/>
      <c r="B5" s="93" t="s">
        <v>319</v>
      </c>
      <c r="C5" s="93"/>
      <c r="D5" s="93"/>
      <c r="E5" s="93"/>
      <c r="F5" s="93"/>
      <c r="G5" s="93"/>
      <c r="H5" s="93"/>
      <c r="I5" s="93"/>
      <c r="J5" s="93"/>
      <c r="K5" s="93"/>
      <c r="L5" s="93"/>
      <c r="M5" s="93"/>
      <c r="N5" s="93"/>
      <c r="O5" s="93"/>
      <c r="P5" s="230"/>
    </row>
    <row r="6" spans="1:16" ht="15.75" x14ac:dyDescent="0.25">
      <c r="A6" s="93"/>
      <c r="B6" s="93"/>
      <c r="C6" s="93" t="s">
        <v>320</v>
      </c>
      <c r="D6" s="93"/>
      <c r="E6" s="93"/>
      <c r="F6" s="93"/>
      <c r="G6" s="93"/>
      <c r="H6" s="93"/>
      <c r="I6" s="93"/>
      <c r="J6" s="93"/>
      <c r="K6" s="93"/>
      <c r="L6" s="95"/>
      <c r="M6" s="94">
        <v>8</v>
      </c>
      <c r="N6" s="93" t="s">
        <v>98</v>
      </c>
      <c r="O6" s="93"/>
      <c r="P6" s="230"/>
    </row>
    <row r="7" spans="1:16" ht="15.75" x14ac:dyDescent="0.25">
      <c r="A7" s="93"/>
      <c r="B7" s="93"/>
      <c r="C7" s="93" t="s">
        <v>321</v>
      </c>
      <c r="D7" s="93"/>
      <c r="E7" s="93"/>
      <c r="F7" s="93"/>
      <c r="G7" s="93"/>
      <c r="H7" s="93"/>
      <c r="I7" s="93"/>
      <c r="J7" s="93"/>
      <c r="K7" s="93"/>
      <c r="L7" s="95"/>
      <c r="M7" s="96">
        <v>1.0143369175627239</v>
      </c>
      <c r="N7" s="93" t="s">
        <v>377</v>
      </c>
      <c r="O7" s="93"/>
      <c r="P7" s="230"/>
    </row>
    <row r="8" spans="1:16" ht="15.75" x14ac:dyDescent="0.25">
      <c r="A8" s="93"/>
      <c r="B8" s="93"/>
      <c r="C8" s="93" t="s">
        <v>322</v>
      </c>
      <c r="D8" s="93"/>
      <c r="E8" s="93"/>
      <c r="F8" s="93"/>
      <c r="G8" s="93"/>
      <c r="H8" s="93"/>
      <c r="I8" s="93"/>
      <c r="J8" s="93"/>
      <c r="K8" s="93"/>
      <c r="L8" s="95"/>
      <c r="M8" s="96">
        <v>6.1009200000000003</v>
      </c>
      <c r="N8" s="93" t="s">
        <v>384</v>
      </c>
      <c r="O8" s="93"/>
    </row>
    <row r="9" spans="1:16" ht="15.75" x14ac:dyDescent="0.25">
      <c r="A9" s="93"/>
      <c r="B9" s="93"/>
      <c r="C9" s="93"/>
      <c r="D9" s="93"/>
      <c r="E9" s="93"/>
      <c r="F9" s="93"/>
      <c r="G9" s="93"/>
      <c r="H9" s="93"/>
      <c r="I9" s="93"/>
      <c r="J9" s="93"/>
      <c r="K9" s="93"/>
      <c r="L9" s="93"/>
      <c r="M9" s="93"/>
      <c r="N9" s="93"/>
      <c r="O9" s="93"/>
    </row>
    <row r="10" spans="1:16" ht="15.75" x14ac:dyDescent="0.25">
      <c r="A10" s="93"/>
      <c r="B10" s="93" t="s">
        <v>323</v>
      </c>
      <c r="C10" s="93"/>
      <c r="D10" s="93"/>
      <c r="E10" s="93"/>
      <c r="F10" s="93"/>
      <c r="G10" s="93"/>
      <c r="H10" s="93"/>
      <c r="I10" s="93"/>
      <c r="J10" s="93"/>
      <c r="K10" s="93"/>
      <c r="L10" s="93"/>
      <c r="M10" s="93"/>
      <c r="N10" s="93"/>
      <c r="O10" s="93"/>
    </row>
    <row r="11" spans="1:16" ht="15.75" x14ac:dyDescent="0.25">
      <c r="A11" s="93"/>
      <c r="B11" s="93"/>
      <c r="C11" s="93" t="s">
        <v>324</v>
      </c>
      <c r="D11" s="93"/>
      <c r="E11" s="93"/>
      <c r="F11" s="93"/>
      <c r="G11" s="93"/>
      <c r="H11" s="93"/>
      <c r="I11" s="93"/>
      <c r="J11" s="93"/>
      <c r="K11" s="93"/>
      <c r="L11" s="95"/>
      <c r="M11" s="94">
        <v>32</v>
      </c>
      <c r="N11" s="93" t="s">
        <v>98</v>
      </c>
      <c r="O11" s="93"/>
    </row>
    <row r="12" spans="1:16" ht="15.75" x14ac:dyDescent="0.25">
      <c r="A12" s="93"/>
      <c r="B12" s="93"/>
      <c r="C12" s="93" t="s">
        <v>325</v>
      </c>
      <c r="D12" s="93"/>
      <c r="E12" s="93"/>
      <c r="F12" s="93"/>
      <c r="G12" s="93"/>
      <c r="H12" s="93"/>
      <c r="I12" s="93"/>
      <c r="J12" s="93"/>
      <c r="K12" s="93"/>
      <c r="L12" s="95"/>
      <c r="M12" s="96">
        <v>0.86544342507645255</v>
      </c>
      <c r="N12" s="93" t="s">
        <v>377</v>
      </c>
      <c r="O12" s="93"/>
    </row>
    <row r="13" spans="1:16" ht="15.75" x14ac:dyDescent="0.25">
      <c r="A13" s="93"/>
      <c r="B13" s="93"/>
      <c r="C13" s="93" t="s">
        <v>326</v>
      </c>
      <c r="D13" s="93"/>
      <c r="E13" s="93"/>
      <c r="F13" s="93"/>
      <c r="G13" s="93"/>
      <c r="H13" s="93"/>
      <c r="I13" s="93"/>
      <c r="J13" s="93"/>
      <c r="K13" s="93"/>
      <c r="L13" s="95"/>
      <c r="M13" s="96">
        <v>5.4650400000000001</v>
      </c>
      <c r="N13" s="93" t="s">
        <v>384</v>
      </c>
      <c r="O13" s="93"/>
    </row>
    <row r="14" spans="1:16" ht="15.75" x14ac:dyDescent="0.25">
      <c r="A14" s="93"/>
      <c r="B14" s="93"/>
      <c r="C14" s="93"/>
      <c r="D14" s="93"/>
      <c r="E14" s="93"/>
      <c r="F14" s="93"/>
      <c r="G14" s="93"/>
      <c r="H14" s="93"/>
      <c r="I14" s="93"/>
      <c r="J14" s="93"/>
      <c r="K14" s="93"/>
      <c r="L14" s="93"/>
      <c r="M14" s="93"/>
      <c r="N14" s="93"/>
      <c r="O14" s="93"/>
    </row>
    <row r="15" spans="1:16" ht="15.75" x14ac:dyDescent="0.25">
      <c r="A15" s="93"/>
      <c r="B15" s="93" t="s">
        <v>327</v>
      </c>
      <c r="C15" s="93"/>
      <c r="D15" s="93"/>
      <c r="E15" s="93"/>
      <c r="F15" s="93"/>
      <c r="G15" s="93"/>
      <c r="H15" s="93"/>
      <c r="I15" s="93"/>
      <c r="J15" s="93"/>
      <c r="K15" s="93"/>
      <c r="L15" s="93"/>
      <c r="M15" s="93"/>
      <c r="N15" s="93"/>
      <c r="O15" s="93"/>
    </row>
    <row r="16" spans="1:16" ht="15.75" x14ac:dyDescent="0.25">
      <c r="A16" s="93"/>
      <c r="B16" s="93"/>
      <c r="C16" s="93" t="s">
        <v>328</v>
      </c>
      <c r="D16" s="93"/>
      <c r="E16" s="93"/>
      <c r="F16" s="93"/>
      <c r="G16" s="93"/>
      <c r="H16" s="93"/>
      <c r="I16" s="93"/>
      <c r="J16" s="93"/>
      <c r="K16" s="93"/>
      <c r="L16" s="95"/>
      <c r="M16" s="96">
        <v>59.372302158273357</v>
      </c>
      <c r="N16" s="93" t="s">
        <v>98</v>
      </c>
      <c r="O16" s="93"/>
    </row>
    <row r="17" spans="1:16" ht="15.75" x14ac:dyDescent="0.25">
      <c r="A17" s="93"/>
      <c r="B17" s="93"/>
      <c r="C17" s="93" t="s">
        <v>329</v>
      </c>
      <c r="D17" s="93"/>
      <c r="E17" s="93"/>
      <c r="F17" s="93"/>
      <c r="G17" s="93"/>
      <c r="H17" s="93"/>
      <c r="I17" s="93"/>
      <c r="J17" s="93"/>
      <c r="K17" s="93"/>
      <c r="L17" s="95"/>
      <c r="M17" s="97">
        <v>0.7413333333333334</v>
      </c>
      <c r="N17" s="93" t="s">
        <v>377</v>
      </c>
      <c r="O17" s="93"/>
    </row>
    <row r="18" spans="1:16" ht="15.75" x14ac:dyDescent="0.25">
      <c r="A18" s="93"/>
      <c r="B18" s="93"/>
      <c r="C18" s="93" t="s">
        <v>330</v>
      </c>
      <c r="D18" s="93"/>
      <c r="E18" s="93"/>
      <c r="F18" s="93"/>
      <c r="G18" s="93"/>
      <c r="H18" s="93"/>
      <c r="I18" s="93"/>
      <c r="J18" s="93"/>
      <c r="K18" s="93"/>
      <c r="L18" s="95"/>
      <c r="M18" s="97">
        <v>5.3935573129302901</v>
      </c>
      <c r="N18" s="93" t="s">
        <v>384</v>
      </c>
      <c r="O18" s="93"/>
    </row>
    <row r="19" spans="1:16" ht="15.75" x14ac:dyDescent="0.25">
      <c r="A19" s="93"/>
      <c r="B19" s="93"/>
      <c r="C19" s="93"/>
      <c r="D19" s="93"/>
      <c r="E19" s="93"/>
      <c r="F19" s="93"/>
      <c r="G19" s="93"/>
      <c r="H19" s="93"/>
      <c r="I19" s="93"/>
      <c r="J19" s="93"/>
      <c r="K19" s="93"/>
      <c r="L19" s="93"/>
      <c r="M19" s="93"/>
      <c r="N19" s="93"/>
      <c r="O19" s="93"/>
    </row>
    <row r="20" spans="1:16" ht="15.75" x14ac:dyDescent="0.25">
      <c r="A20" s="93"/>
      <c r="B20" s="93"/>
      <c r="C20" s="93"/>
      <c r="D20" s="93"/>
      <c r="E20" s="93"/>
      <c r="F20" s="93"/>
      <c r="G20" s="93"/>
      <c r="H20" s="93"/>
      <c r="I20" s="93"/>
      <c r="J20" s="93"/>
      <c r="K20" s="93"/>
      <c r="L20" s="93"/>
      <c r="M20" s="93"/>
      <c r="N20" s="93"/>
      <c r="O20" s="93"/>
    </row>
    <row r="21" spans="1:16" ht="15.75" x14ac:dyDescent="0.25">
      <c r="A21" s="93"/>
      <c r="B21" s="93" t="s">
        <v>331</v>
      </c>
      <c r="C21" s="93"/>
      <c r="D21" s="93"/>
      <c r="E21" s="93"/>
      <c r="F21" s="93"/>
      <c r="G21" s="93"/>
      <c r="H21" s="93"/>
      <c r="I21" s="93"/>
      <c r="J21" s="93"/>
      <c r="K21" s="93"/>
      <c r="L21" s="95"/>
      <c r="M21" s="98">
        <v>1500</v>
      </c>
      <c r="N21" s="93" t="s">
        <v>378</v>
      </c>
      <c r="O21" s="93"/>
    </row>
    <row r="22" spans="1:16" ht="15.75" x14ac:dyDescent="0.25">
      <c r="A22" s="93"/>
      <c r="B22" s="93"/>
      <c r="C22" s="93"/>
      <c r="D22" s="93"/>
      <c r="E22" s="93"/>
      <c r="F22" s="93"/>
      <c r="G22" s="93"/>
      <c r="H22" s="93"/>
      <c r="I22" s="93"/>
      <c r="J22" s="93"/>
      <c r="K22" s="93"/>
      <c r="L22" s="95"/>
      <c r="M22" s="99">
        <v>8197559.9999999991</v>
      </c>
      <c r="N22" s="93" t="s">
        <v>385</v>
      </c>
      <c r="O22" s="93"/>
    </row>
    <row r="23" spans="1:16" ht="15.75" x14ac:dyDescent="0.25">
      <c r="A23" s="93"/>
      <c r="B23" s="93"/>
      <c r="C23" s="93"/>
      <c r="D23" s="93"/>
      <c r="E23" s="93"/>
      <c r="F23" s="93"/>
      <c r="G23" s="93"/>
      <c r="H23" s="93"/>
      <c r="I23" s="93"/>
      <c r="J23" s="93"/>
      <c r="K23" s="93"/>
      <c r="L23" s="95"/>
      <c r="M23" s="99">
        <v>8648835.6779999975</v>
      </c>
      <c r="N23" s="93" t="s">
        <v>379</v>
      </c>
      <c r="O23" s="93"/>
    </row>
    <row r="24" spans="1:16" ht="15.75" x14ac:dyDescent="0.25">
      <c r="A24" s="93"/>
      <c r="B24" s="93"/>
      <c r="C24" s="93"/>
      <c r="D24" s="93"/>
      <c r="E24" s="93"/>
      <c r="F24" s="93"/>
      <c r="G24" s="93"/>
      <c r="H24" s="93"/>
      <c r="I24" s="93"/>
      <c r="J24" s="93"/>
      <c r="K24" s="93"/>
      <c r="L24" s="93"/>
      <c r="M24" s="93"/>
      <c r="N24" s="93"/>
      <c r="O24" s="93"/>
    </row>
    <row r="25" spans="1:16" ht="15.75" x14ac:dyDescent="0.25">
      <c r="A25" s="93"/>
      <c r="B25" s="93" t="s">
        <v>332</v>
      </c>
      <c r="C25" s="93"/>
      <c r="D25" s="93"/>
      <c r="E25" s="93"/>
      <c r="F25" s="93"/>
      <c r="G25" s="93"/>
      <c r="H25" s="93"/>
      <c r="I25" s="93"/>
      <c r="J25" s="93"/>
      <c r="K25" s="93"/>
      <c r="L25" s="93"/>
      <c r="M25" s="93"/>
      <c r="N25" s="93"/>
      <c r="O25" s="93"/>
    </row>
    <row r="26" spans="1:16" ht="15.75" x14ac:dyDescent="0.25">
      <c r="A26" s="93"/>
      <c r="B26" s="93"/>
      <c r="C26" s="93" t="s">
        <v>333</v>
      </c>
      <c r="D26" s="93"/>
      <c r="E26" s="93"/>
      <c r="F26" s="93"/>
      <c r="G26" s="93"/>
      <c r="H26" s="93"/>
      <c r="I26" s="93"/>
      <c r="J26" s="93"/>
      <c r="K26" s="93"/>
      <c r="L26" s="93"/>
      <c r="M26" s="93"/>
      <c r="N26" s="93"/>
      <c r="O26" s="93"/>
    </row>
    <row r="27" spans="1:16" ht="15.75" x14ac:dyDescent="0.25">
      <c r="A27" s="93"/>
      <c r="B27" s="93"/>
      <c r="C27" s="93"/>
      <c r="D27" s="93" t="s">
        <v>334</v>
      </c>
      <c r="E27" s="93"/>
      <c r="F27" s="93"/>
      <c r="G27" s="93"/>
      <c r="H27" s="93"/>
      <c r="I27" s="93"/>
      <c r="J27" s="93"/>
      <c r="K27" s="93"/>
      <c r="L27" s="95"/>
      <c r="M27" s="94">
        <v>1</v>
      </c>
      <c r="N27" s="93" t="s">
        <v>1</v>
      </c>
      <c r="O27" s="93"/>
    </row>
    <row r="28" spans="1:16" ht="15.75" x14ac:dyDescent="0.25">
      <c r="A28" s="93"/>
      <c r="B28" s="93"/>
      <c r="C28" s="93"/>
      <c r="D28" s="93" t="s">
        <v>335</v>
      </c>
      <c r="E28" s="93"/>
      <c r="F28" s="93"/>
      <c r="G28" s="93"/>
      <c r="H28" s="93"/>
      <c r="I28" s="93"/>
      <c r="J28" s="93"/>
      <c r="K28" s="93"/>
      <c r="L28" s="95"/>
      <c r="M28" s="94">
        <v>0</v>
      </c>
      <c r="N28" s="93" t="s">
        <v>1</v>
      </c>
      <c r="O28" s="93"/>
    </row>
    <row r="29" spans="1:16" ht="15.75" x14ac:dyDescent="0.25">
      <c r="A29" s="93"/>
      <c r="B29" s="93"/>
      <c r="C29" s="93"/>
      <c r="D29" s="93"/>
      <c r="E29" s="93"/>
      <c r="F29" s="93"/>
      <c r="G29" s="93"/>
      <c r="H29" s="93"/>
      <c r="I29" s="93"/>
      <c r="J29" s="93"/>
      <c r="K29" s="93"/>
      <c r="L29" s="93" t="s">
        <v>336</v>
      </c>
      <c r="M29" s="93" t="s">
        <v>0</v>
      </c>
      <c r="N29" s="93"/>
      <c r="O29" s="93"/>
    </row>
    <row r="30" spans="1:16" ht="15.75" x14ac:dyDescent="0.25">
      <c r="A30" s="93"/>
      <c r="B30" s="93"/>
      <c r="C30" s="93"/>
      <c r="D30" s="93"/>
      <c r="E30" s="93"/>
      <c r="F30" s="93"/>
      <c r="G30" s="93"/>
      <c r="H30" s="93"/>
      <c r="I30" s="93"/>
      <c r="J30" s="93"/>
      <c r="K30" s="93"/>
      <c r="L30" s="93"/>
      <c r="M30" s="93"/>
      <c r="N30" s="93"/>
      <c r="O30" s="93"/>
    </row>
    <row r="31" spans="1:16" ht="15.75" x14ac:dyDescent="0.25">
      <c r="A31" s="93"/>
      <c r="B31" s="93"/>
      <c r="C31" s="93" t="s">
        <v>337</v>
      </c>
      <c r="D31" s="93"/>
      <c r="E31" s="93"/>
      <c r="F31" s="93"/>
      <c r="G31" s="93"/>
      <c r="H31" s="93"/>
      <c r="I31" s="93"/>
      <c r="J31" s="93"/>
      <c r="K31" s="93"/>
      <c r="L31" s="93"/>
      <c r="M31" s="93"/>
      <c r="N31" s="93"/>
      <c r="O31" s="93"/>
    </row>
    <row r="32" spans="1:16" ht="15.75" x14ac:dyDescent="0.25">
      <c r="A32" s="93"/>
      <c r="B32" s="93"/>
      <c r="C32" s="93"/>
      <c r="D32" s="93" t="s">
        <v>338</v>
      </c>
      <c r="E32" s="93"/>
      <c r="F32" s="93"/>
      <c r="G32" s="93"/>
      <c r="H32" s="93"/>
      <c r="I32" s="93"/>
      <c r="J32" s="93"/>
      <c r="K32" s="93"/>
      <c r="L32" s="95"/>
      <c r="M32" s="94">
        <v>1</v>
      </c>
      <c r="N32" s="93" t="s">
        <v>1</v>
      </c>
      <c r="O32" s="93"/>
      <c r="P32" s="115" t="s">
        <v>527</v>
      </c>
    </row>
    <row r="33" spans="1:15" ht="15.75" x14ac:dyDescent="0.25">
      <c r="A33" s="93"/>
      <c r="B33" s="93"/>
      <c r="C33" s="93"/>
      <c r="D33" s="93" t="s">
        <v>339</v>
      </c>
      <c r="E33" s="93"/>
      <c r="F33" s="93"/>
      <c r="G33" s="93"/>
      <c r="H33" s="93"/>
      <c r="I33" s="93"/>
      <c r="J33" s="93"/>
      <c r="K33" s="93"/>
      <c r="L33" s="95"/>
      <c r="M33" s="94">
        <v>0</v>
      </c>
      <c r="N33" s="93" t="s">
        <v>1</v>
      </c>
      <c r="O33" s="93"/>
    </row>
    <row r="34" spans="1:15" ht="15.75" x14ac:dyDescent="0.25">
      <c r="A34" s="93"/>
      <c r="B34" s="93"/>
      <c r="C34" s="93"/>
      <c r="D34" s="93" t="s">
        <v>340</v>
      </c>
      <c r="E34" s="93"/>
      <c r="F34" s="93"/>
      <c r="G34" s="93"/>
      <c r="H34" s="93"/>
      <c r="I34" s="93"/>
      <c r="J34" s="93"/>
      <c r="K34" s="93"/>
      <c r="L34" s="95"/>
      <c r="M34" s="94">
        <v>0</v>
      </c>
      <c r="N34" s="93" t="s">
        <v>1</v>
      </c>
      <c r="O34" s="93"/>
    </row>
    <row r="35" spans="1:15" ht="15.75" x14ac:dyDescent="0.25">
      <c r="A35" s="93"/>
      <c r="B35" s="93"/>
      <c r="C35" s="93"/>
      <c r="D35" s="93" t="s">
        <v>341</v>
      </c>
      <c r="E35" s="93"/>
      <c r="F35" s="93"/>
      <c r="G35" s="93"/>
      <c r="H35" s="93"/>
      <c r="I35" s="93"/>
      <c r="J35" s="93"/>
      <c r="K35" s="93"/>
      <c r="L35" s="95"/>
      <c r="M35" s="94">
        <v>0</v>
      </c>
      <c r="N35" s="93" t="s">
        <v>1</v>
      </c>
      <c r="O35" s="93"/>
    </row>
    <row r="36" spans="1:15" ht="15.75" x14ac:dyDescent="0.25">
      <c r="A36" s="93"/>
      <c r="B36" s="93"/>
      <c r="C36" s="93"/>
      <c r="D36" s="93" t="s">
        <v>342</v>
      </c>
      <c r="E36" s="93"/>
      <c r="F36" s="93"/>
      <c r="G36" s="93"/>
      <c r="H36" s="93"/>
      <c r="I36" s="93"/>
      <c r="J36" s="93"/>
      <c r="K36" s="93"/>
      <c r="L36" s="95"/>
      <c r="M36" s="94">
        <v>0</v>
      </c>
      <c r="N36" s="93" t="s">
        <v>1</v>
      </c>
      <c r="O36" s="93"/>
    </row>
    <row r="37" spans="1:15" ht="15.75" x14ac:dyDescent="0.25">
      <c r="A37" s="93"/>
      <c r="B37" s="93"/>
      <c r="C37" s="93"/>
      <c r="D37" s="93"/>
      <c r="E37" s="93"/>
      <c r="F37" s="93"/>
      <c r="G37" s="93"/>
      <c r="H37" s="93"/>
      <c r="I37" s="93"/>
      <c r="J37" s="93"/>
      <c r="K37" s="93"/>
      <c r="L37" s="93" t="s">
        <v>336</v>
      </c>
      <c r="M37" s="93" t="s">
        <v>0</v>
      </c>
      <c r="N37" s="93"/>
      <c r="O37" s="93"/>
    </row>
    <row r="38" spans="1:15" ht="15.75" x14ac:dyDescent="0.25">
      <c r="A38" s="93"/>
      <c r="B38" s="93" t="s">
        <v>343</v>
      </c>
      <c r="C38" s="93"/>
      <c r="D38" s="93"/>
      <c r="E38" s="93"/>
      <c r="F38" s="93"/>
      <c r="G38" s="93"/>
      <c r="H38" s="93"/>
      <c r="I38" s="93"/>
      <c r="J38" s="93"/>
      <c r="K38" s="93"/>
      <c r="L38" s="93"/>
      <c r="M38" s="93"/>
      <c r="N38" s="93"/>
      <c r="O38" s="93"/>
    </row>
    <row r="39" spans="1:15" ht="15.75" x14ac:dyDescent="0.25">
      <c r="A39" s="93"/>
      <c r="B39" s="93"/>
      <c r="C39" s="93" t="s">
        <v>344</v>
      </c>
      <c r="D39" s="93"/>
      <c r="E39" s="93"/>
      <c r="F39" s="93"/>
      <c r="G39" s="93"/>
      <c r="H39" s="93"/>
      <c r="I39" s="93"/>
      <c r="J39" s="93"/>
      <c r="K39" s="93"/>
      <c r="L39" s="95"/>
      <c r="M39" s="100">
        <v>3</v>
      </c>
      <c r="N39" s="93" t="s">
        <v>380</v>
      </c>
      <c r="O39" s="93"/>
    </row>
    <row r="40" spans="1:15" ht="15.75" x14ac:dyDescent="0.25">
      <c r="A40" s="93"/>
      <c r="B40" s="93"/>
      <c r="C40" s="93" t="s">
        <v>345</v>
      </c>
      <c r="D40" s="93"/>
      <c r="E40" s="93"/>
      <c r="F40" s="93"/>
      <c r="G40" s="93"/>
      <c r="H40" s="93"/>
      <c r="I40" s="93"/>
      <c r="J40" s="93"/>
      <c r="K40" s="93"/>
      <c r="L40" s="95"/>
      <c r="M40" s="94">
        <v>3.9</v>
      </c>
      <c r="N40" s="93" t="s">
        <v>380</v>
      </c>
      <c r="O40" s="93"/>
    </row>
    <row r="41" spans="1:15" ht="15.75" x14ac:dyDescent="0.25">
      <c r="A41" s="93"/>
      <c r="B41" s="93"/>
      <c r="C41" s="93"/>
      <c r="D41" s="93"/>
      <c r="E41" s="93"/>
      <c r="F41" s="93"/>
      <c r="G41" s="93"/>
      <c r="H41" s="93"/>
      <c r="I41" s="93"/>
      <c r="J41" s="93"/>
      <c r="K41" s="93"/>
      <c r="L41" s="93"/>
      <c r="M41" s="93"/>
      <c r="N41" s="93"/>
      <c r="O41" s="93"/>
    </row>
    <row r="42" spans="1:15" ht="15.75" x14ac:dyDescent="0.25">
      <c r="A42" s="93"/>
      <c r="B42" s="93"/>
      <c r="C42" s="93"/>
      <c r="D42" s="93"/>
      <c r="E42" s="93"/>
      <c r="F42" s="93"/>
      <c r="G42" s="93"/>
      <c r="H42" s="93"/>
      <c r="I42" s="93"/>
      <c r="J42" s="93"/>
      <c r="K42" s="93"/>
      <c r="L42" s="93"/>
      <c r="M42" s="93"/>
      <c r="N42" s="93"/>
      <c r="O42" s="93"/>
    </row>
    <row r="43" spans="1:15" ht="15.75" x14ac:dyDescent="0.25">
      <c r="A43" s="93"/>
      <c r="B43" s="93" t="s">
        <v>346</v>
      </c>
      <c r="C43" s="93"/>
      <c r="D43" s="93"/>
      <c r="E43" s="93"/>
      <c r="F43" s="93"/>
      <c r="G43" s="93"/>
      <c r="H43" s="93"/>
      <c r="I43" s="93"/>
      <c r="J43" s="93"/>
      <c r="K43" s="93"/>
      <c r="L43" s="93"/>
      <c r="M43" s="93"/>
      <c r="N43" s="93"/>
      <c r="O43" s="93"/>
    </row>
    <row r="44" spans="1:15" ht="15.75" x14ac:dyDescent="0.25">
      <c r="A44" s="93"/>
      <c r="B44" s="93"/>
      <c r="C44" s="93" t="s">
        <v>347</v>
      </c>
      <c r="D44" s="93"/>
      <c r="E44" s="93"/>
      <c r="F44" s="93"/>
      <c r="G44" s="93"/>
      <c r="H44" s="93"/>
      <c r="I44" s="93"/>
      <c r="J44" s="93"/>
      <c r="K44" s="93"/>
      <c r="L44" s="95"/>
      <c r="M44" s="97">
        <v>0.25</v>
      </c>
      <c r="N44" s="93" t="s">
        <v>381</v>
      </c>
      <c r="O44" s="93"/>
    </row>
    <row r="45" spans="1:15" ht="15.75" x14ac:dyDescent="0.25">
      <c r="A45" s="93"/>
      <c r="B45" s="93"/>
      <c r="C45" s="93" t="s">
        <v>348</v>
      </c>
      <c r="D45" s="93"/>
      <c r="E45" s="93"/>
      <c r="F45" s="93"/>
      <c r="G45" s="93"/>
      <c r="H45" s="93"/>
      <c r="I45" s="93"/>
      <c r="J45" s="93"/>
      <c r="K45" s="93"/>
      <c r="L45" s="95"/>
      <c r="M45" s="96">
        <v>0.75</v>
      </c>
      <c r="N45" s="93" t="s">
        <v>382</v>
      </c>
      <c r="O45" s="93"/>
    </row>
    <row r="46" spans="1:15" ht="15.75" x14ac:dyDescent="0.25">
      <c r="A46" s="93"/>
      <c r="B46" s="93"/>
      <c r="C46" s="93" t="s">
        <v>349</v>
      </c>
      <c r="D46" s="93"/>
      <c r="E46" s="93"/>
      <c r="F46" s="93"/>
      <c r="G46" s="93"/>
      <c r="H46" s="93"/>
      <c r="I46" s="93"/>
      <c r="J46" s="93"/>
      <c r="K46" s="93"/>
      <c r="L46" s="95"/>
      <c r="M46" s="96">
        <v>5.9240793282325725</v>
      </c>
      <c r="N46" s="93" t="s">
        <v>383</v>
      </c>
      <c r="O46" s="93"/>
    </row>
    <row r="47" spans="1:15" ht="15.75" x14ac:dyDescent="0.25">
      <c r="A47" s="93"/>
      <c r="B47" s="93"/>
      <c r="C47" s="93"/>
      <c r="D47" s="93"/>
      <c r="E47" s="93"/>
      <c r="F47" s="93"/>
      <c r="G47" s="93"/>
      <c r="H47" s="93"/>
      <c r="I47" s="93"/>
      <c r="J47" s="93"/>
      <c r="K47" s="93"/>
      <c r="L47" s="93"/>
      <c r="M47" s="93"/>
      <c r="N47" s="93"/>
      <c r="O47" s="93"/>
    </row>
    <row r="48" spans="1:15" ht="15.75" x14ac:dyDescent="0.25">
      <c r="A48" s="93"/>
      <c r="B48" s="93" t="s">
        <v>350</v>
      </c>
      <c r="C48" s="93"/>
      <c r="D48" s="93"/>
      <c r="E48" s="93"/>
      <c r="F48" s="93"/>
      <c r="G48" s="93"/>
      <c r="H48" s="93"/>
      <c r="I48" s="93"/>
      <c r="J48" s="93"/>
      <c r="K48" s="93"/>
      <c r="L48" s="93"/>
      <c r="M48" s="93"/>
      <c r="N48" s="93"/>
      <c r="O48" s="93"/>
    </row>
    <row r="49" spans="1:16" ht="15.75" x14ac:dyDescent="0.25">
      <c r="A49" s="93"/>
      <c r="B49" s="93"/>
      <c r="C49" s="93" t="s">
        <v>362</v>
      </c>
      <c r="D49" s="93"/>
      <c r="E49" s="93"/>
      <c r="F49" s="93"/>
      <c r="G49" s="93"/>
      <c r="H49" s="93"/>
      <c r="I49" s="93"/>
      <c r="J49" s="93"/>
      <c r="K49" s="93"/>
      <c r="L49" s="93"/>
      <c r="M49" s="94">
        <v>0</v>
      </c>
      <c r="N49" s="93"/>
      <c r="O49" s="93"/>
    </row>
    <row r="50" spans="1:16" ht="15.75" x14ac:dyDescent="0.25">
      <c r="A50" s="93"/>
      <c r="B50" s="93"/>
      <c r="C50" s="93" t="s">
        <v>363</v>
      </c>
      <c r="D50" s="93"/>
      <c r="E50" s="93"/>
      <c r="F50" s="93"/>
      <c r="G50" s="93"/>
      <c r="H50" s="93"/>
      <c r="I50" s="93"/>
      <c r="J50" s="93"/>
      <c r="K50" s="93"/>
      <c r="L50" s="93"/>
      <c r="M50" s="94">
        <v>1</v>
      </c>
      <c r="N50" s="93"/>
      <c r="O50" s="93"/>
    </row>
    <row r="51" spans="1:16" ht="15.75" x14ac:dyDescent="0.25">
      <c r="A51" s="93"/>
      <c r="B51" s="93"/>
      <c r="C51" s="93" t="s">
        <v>364</v>
      </c>
      <c r="D51" s="93"/>
      <c r="E51" s="93"/>
      <c r="F51" s="93"/>
      <c r="G51" s="93"/>
      <c r="H51" s="93"/>
      <c r="I51" s="93"/>
      <c r="J51" s="93"/>
      <c r="K51" s="93"/>
      <c r="L51" s="93"/>
      <c r="M51" s="94">
        <v>1</v>
      </c>
      <c r="N51" s="93"/>
      <c r="O51" s="93"/>
    </row>
    <row r="52" spans="1:16" ht="15.75" x14ac:dyDescent="0.25">
      <c r="A52" s="93"/>
      <c r="B52" s="93"/>
      <c r="C52" s="93" t="s">
        <v>365</v>
      </c>
      <c r="D52" s="93"/>
      <c r="E52" s="93"/>
      <c r="F52" s="93"/>
      <c r="G52" s="93"/>
      <c r="H52" s="93"/>
      <c r="I52" s="93"/>
      <c r="J52" s="93"/>
      <c r="K52" s="93"/>
      <c r="L52" s="93"/>
      <c r="M52" s="94">
        <v>0</v>
      </c>
      <c r="N52" s="93"/>
      <c r="O52" s="93"/>
    </row>
    <row r="53" spans="1:16" ht="15.75" x14ac:dyDescent="0.25">
      <c r="A53" s="93"/>
      <c r="B53" s="93"/>
      <c r="C53" s="93" t="s">
        <v>366</v>
      </c>
      <c r="D53" s="93"/>
      <c r="E53" s="93"/>
      <c r="F53" s="93"/>
      <c r="G53" s="93"/>
      <c r="H53" s="93"/>
      <c r="I53" s="93"/>
      <c r="J53" s="93"/>
      <c r="K53" s="93"/>
      <c r="L53" s="93"/>
      <c r="M53" s="94">
        <v>0</v>
      </c>
      <c r="N53" s="93"/>
      <c r="O53" s="93"/>
    </row>
    <row r="54" spans="1:16" ht="15.75" x14ac:dyDescent="0.25">
      <c r="A54" s="93"/>
      <c r="B54" s="93"/>
      <c r="C54" s="93"/>
      <c r="D54" s="93"/>
      <c r="E54" s="93"/>
      <c r="F54" s="93"/>
      <c r="G54" s="93"/>
      <c r="H54" s="93"/>
      <c r="I54" s="93"/>
      <c r="J54" s="93"/>
      <c r="K54" s="93"/>
      <c r="L54" s="93"/>
      <c r="M54" s="93"/>
      <c r="N54" s="93"/>
      <c r="O54" s="93"/>
    </row>
    <row r="55" spans="1:16" ht="15.75" x14ac:dyDescent="0.25">
      <c r="A55" s="93"/>
      <c r="B55" s="93"/>
      <c r="C55" s="93"/>
      <c r="D55" s="93"/>
      <c r="E55" s="93"/>
      <c r="F55" s="93"/>
      <c r="G55" s="93"/>
      <c r="H55" s="93"/>
      <c r="I55" s="93"/>
      <c r="J55" s="93"/>
      <c r="K55" s="93"/>
      <c r="L55" s="93"/>
      <c r="M55" s="93"/>
      <c r="N55" s="93"/>
      <c r="O55" s="93"/>
    </row>
    <row r="56" spans="1:16" ht="15.75" x14ac:dyDescent="0.25">
      <c r="A56" s="93"/>
      <c r="B56" s="93" t="s">
        <v>351</v>
      </c>
      <c r="C56" s="93"/>
      <c r="D56" s="93"/>
      <c r="E56" s="93"/>
      <c r="F56" s="93"/>
      <c r="G56" s="93"/>
      <c r="H56" s="93"/>
      <c r="I56" s="93"/>
      <c r="J56" s="93"/>
      <c r="K56" s="93"/>
      <c r="L56" s="101" t="s">
        <v>367</v>
      </c>
      <c r="M56" s="97">
        <v>2</v>
      </c>
      <c r="N56" s="101" t="s">
        <v>89</v>
      </c>
      <c r="O56" s="93"/>
      <c r="P56" s="1" t="s">
        <v>448</v>
      </c>
    </row>
    <row r="57" spans="1:16" ht="15.75" x14ac:dyDescent="0.25">
      <c r="A57" s="93"/>
      <c r="B57" s="93"/>
      <c r="C57" s="93"/>
      <c r="D57" s="93"/>
      <c r="E57" s="93"/>
      <c r="F57" s="93"/>
      <c r="G57" s="93"/>
      <c r="H57" s="93"/>
      <c r="I57" s="93"/>
      <c r="J57" s="93"/>
      <c r="K57" s="93"/>
      <c r="L57" s="101" t="s">
        <v>368</v>
      </c>
      <c r="M57" s="97">
        <v>6</v>
      </c>
      <c r="N57" s="101" t="s">
        <v>89</v>
      </c>
      <c r="O57" s="93"/>
    </row>
    <row r="58" spans="1:16" ht="15.75" x14ac:dyDescent="0.25">
      <c r="A58" s="93"/>
      <c r="B58" s="93"/>
      <c r="C58" s="93"/>
      <c r="D58" s="93"/>
      <c r="E58" s="93"/>
      <c r="F58" s="93"/>
      <c r="G58" s="93"/>
      <c r="H58" s="93"/>
      <c r="I58" s="93"/>
      <c r="J58" s="93"/>
      <c r="K58" s="93"/>
      <c r="L58" s="101" t="s">
        <v>369</v>
      </c>
      <c r="M58" s="97">
        <v>84</v>
      </c>
      <c r="N58" s="101" t="s">
        <v>89</v>
      </c>
      <c r="O58" s="93"/>
    </row>
    <row r="59" spans="1:16" ht="15.75" x14ac:dyDescent="0.25">
      <c r="A59" s="93"/>
      <c r="B59" s="93"/>
      <c r="C59" s="93"/>
      <c r="D59" s="93"/>
      <c r="E59" s="93"/>
      <c r="F59" s="93"/>
      <c r="G59" s="93"/>
      <c r="H59" s="93"/>
      <c r="I59" s="93"/>
      <c r="J59" s="93"/>
      <c r="K59" s="93"/>
      <c r="L59" s="101" t="s">
        <v>370</v>
      </c>
      <c r="M59" s="97">
        <v>4</v>
      </c>
      <c r="N59" s="101" t="s">
        <v>89</v>
      </c>
      <c r="O59" s="93"/>
    </row>
    <row r="60" spans="1:16" ht="15.75" x14ac:dyDescent="0.25">
      <c r="A60" s="93"/>
      <c r="B60" s="93"/>
      <c r="C60" s="93"/>
      <c r="D60" s="93"/>
      <c r="E60" s="93"/>
      <c r="F60" s="93"/>
      <c r="G60" s="93"/>
      <c r="H60" s="93"/>
      <c r="I60" s="93"/>
      <c r="J60" s="93"/>
      <c r="K60" s="93"/>
      <c r="L60" s="101" t="s">
        <v>371</v>
      </c>
      <c r="M60" s="97">
        <v>2</v>
      </c>
      <c r="N60" s="101" t="s">
        <v>89</v>
      </c>
      <c r="O60" s="93"/>
    </row>
    <row r="61" spans="1:16" ht="15.75" x14ac:dyDescent="0.25">
      <c r="A61" s="93"/>
      <c r="B61" s="93"/>
      <c r="C61" s="93"/>
      <c r="D61" s="93"/>
      <c r="E61" s="93"/>
      <c r="F61" s="93"/>
      <c r="G61" s="93"/>
      <c r="H61" s="93"/>
      <c r="I61" s="93"/>
      <c r="J61" s="93"/>
      <c r="K61" s="93"/>
      <c r="L61" s="101" t="s">
        <v>372</v>
      </c>
      <c r="M61" s="97">
        <v>1</v>
      </c>
      <c r="N61" s="101" t="s">
        <v>89</v>
      </c>
      <c r="O61" s="93"/>
    </row>
    <row r="62" spans="1:16" ht="15.75" x14ac:dyDescent="0.25">
      <c r="A62" s="93"/>
      <c r="B62" s="93"/>
      <c r="C62" s="93"/>
      <c r="D62" s="93"/>
      <c r="E62" s="93"/>
      <c r="F62" s="93"/>
      <c r="G62" s="93"/>
      <c r="H62" s="93"/>
      <c r="I62" s="93"/>
      <c r="J62" s="93"/>
      <c r="K62" s="93"/>
      <c r="L62" s="101" t="s">
        <v>373</v>
      </c>
      <c r="M62" s="97">
        <v>1</v>
      </c>
      <c r="N62" s="101" t="s">
        <v>89</v>
      </c>
      <c r="O62" s="93"/>
    </row>
    <row r="63" spans="1:16" ht="15.75" x14ac:dyDescent="0.25">
      <c r="A63" s="93"/>
      <c r="B63" s="93"/>
      <c r="C63" s="93"/>
      <c r="D63" s="93"/>
      <c r="E63" s="93"/>
      <c r="F63" s="93"/>
      <c r="G63" s="93"/>
      <c r="H63" s="93"/>
      <c r="I63" s="93"/>
      <c r="J63" s="93"/>
      <c r="K63" s="93"/>
      <c r="L63" s="93"/>
      <c r="M63" s="93"/>
      <c r="N63" s="93"/>
      <c r="O63" s="93"/>
    </row>
    <row r="64" spans="1:16" ht="15.75" x14ac:dyDescent="0.25">
      <c r="A64" s="93"/>
      <c r="B64" s="93" t="s">
        <v>352</v>
      </c>
      <c r="C64" s="93"/>
      <c r="D64" s="93"/>
      <c r="E64" s="93"/>
      <c r="F64" s="93"/>
      <c r="G64" s="93"/>
      <c r="H64" s="93"/>
      <c r="I64" s="93"/>
      <c r="J64" s="93"/>
      <c r="K64" s="93"/>
      <c r="L64" s="93"/>
      <c r="M64" s="93"/>
      <c r="N64" s="93"/>
      <c r="O64" s="93"/>
    </row>
    <row r="65" spans="1:18" ht="15.75" x14ac:dyDescent="0.25">
      <c r="A65" s="93"/>
      <c r="B65" s="93"/>
      <c r="C65" s="93" t="s">
        <v>374</v>
      </c>
      <c r="D65" s="93"/>
      <c r="E65" s="93"/>
      <c r="F65" s="93"/>
      <c r="G65" s="93"/>
      <c r="H65" s="93"/>
      <c r="I65" s="93"/>
      <c r="J65" s="93"/>
      <c r="K65" s="93"/>
      <c r="L65" s="93"/>
      <c r="M65" s="93"/>
      <c r="N65" s="93"/>
      <c r="O65" s="93"/>
    </row>
    <row r="66" spans="1:18" ht="15.75" x14ac:dyDescent="0.25">
      <c r="A66" s="93"/>
      <c r="B66" s="93"/>
      <c r="C66" s="93"/>
      <c r="D66" s="93" t="s">
        <v>353</v>
      </c>
      <c r="E66" s="93" t="s">
        <v>354</v>
      </c>
      <c r="F66" s="93"/>
      <c r="G66" s="93"/>
      <c r="H66" s="93"/>
      <c r="I66" s="93"/>
      <c r="J66" s="93"/>
      <c r="K66" s="93"/>
      <c r="L66" s="93"/>
      <c r="M66" s="94">
        <v>0</v>
      </c>
      <c r="N66" s="93" t="s">
        <v>1</v>
      </c>
      <c r="O66" s="93"/>
    </row>
    <row r="67" spans="1:18" ht="15.75" x14ac:dyDescent="0.25">
      <c r="A67" s="93"/>
      <c r="B67" s="93"/>
      <c r="C67" s="93"/>
      <c r="D67" s="93" t="s">
        <v>355</v>
      </c>
      <c r="E67" s="93" t="s">
        <v>356</v>
      </c>
      <c r="F67" s="93"/>
      <c r="G67" s="93"/>
      <c r="H67" s="93"/>
      <c r="I67" s="93"/>
      <c r="J67" s="93"/>
      <c r="K67" s="93"/>
      <c r="L67" s="93"/>
      <c r="M67" s="94">
        <v>1</v>
      </c>
      <c r="N67" s="93" t="s">
        <v>1</v>
      </c>
      <c r="O67" s="93"/>
      <c r="P67" t="s">
        <v>444</v>
      </c>
    </row>
    <row r="68" spans="1:18" ht="15.75" x14ac:dyDescent="0.25">
      <c r="A68" s="93"/>
      <c r="B68" s="93"/>
      <c r="C68" s="93"/>
      <c r="D68" s="93" t="s">
        <v>357</v>
      </c>
      <c r="E68" s="93" t="s">
        <v>358</v>
      </c>
      <c r="F68" s="93"/>
      <c r="G68" s="93"/>
      <c r="H68" s="93"/>
      <c r="I68" s="93"/>
      <c r="J68" s="93"/>
      <c r="K68" s="93"/>
      <c r="L68" s="93"/>
      <c r="M68" s="94">
        <v>0</v>
      </c>
      <c r="N68" s="93" t="s">
        <v>1</v>
      </c>
      <c r="O68" s="93"/>
    </row>
    <row r="69" spans="1:18" ht="15.75" x14ac:dyDescent="0.25">
      <c r="A69" s="93"/>
      <c r="B69" s="93"/>
      <c r="C69" s="93"/>
      <c r="D69" s="93"/>
      <c r="E69" s="93"/>
      <c r="F69" s="93"/>
      <c r="G69" s="93"/>
      <c r="H69" s="93"/>
      <c r="I69" s="93"/>
      <c r="J69" s="93"/>
      <c r="K69" s="93"/>
      <c r="L69" s="93" t="s">
        <v>336</v>
      </c>
      <c r="M69" s="93" t="s">
        <v>0</v>
      </c>
      <c r="N69" s="93"/>
      <c r="O69" s="93"/>
    </row>
    <row r="70" spans="1:18" ht="15.75" x14ac:dyDescent="0.25">
      <c r="A70" s="93"/>
      <c r="B70" s="93"/>
      <c r="C70" s="93" t="s">
        <v>375</v>
      </c>
      <c r="D70" s="93"/>
      <c r="E70" s="93"/>
      <c r="F70" s="93"/>
      <c r="G70" s="93"/>
      <c r="H70" s="93"/>
      <c r="I70" s="93"/>
      <c r="J70" s="93"/>
      <c r="K70" s="93"/>
      <c r="L70" s="93"/>
      <c r="M70" s="93"/>
      <c r="N70" s="93"/>
      <c r="O70" s="93"/>
    </row>
    <row r="71" spans="1:18" ht="15.75" x14ac:dyDescent="0.25">
      <c r="A71" s="93"/>
      <c r="B71" s="93"/>
      <c r="C71" s="93"/>
      <c r="D71" s="93" t="s">
        <v>353</v>
      </c>
      <c r="E71" s="93" t="s">
        <v>359</v>
      </c>
      <c r="F71" s="93"/>
      <c r="G71" s="93"/>
      <c r="H71" s="93"/>
      <c r="I71" s="93"/>
      <c r="J71" s="93"/>
      <c r="K71" s="93"/>
      <c r="L71" s="93"/>
      <c r="M71" s="94">
        <v>0</v>
      </c>
      <c r="N71" s="93" t="s">
        <v>1</v>
      </c>
      <c r="O71" s="93"/>
    </row>
    <row r="72" spans="1:18" ht="15.75" x14ac:dyDescent="0.25">
      <c r="A72" s="93"/>
      <c r="B72" s="93"/>
      <c r="C72" s="93"/>
      <c r="D72" s="93" t="s">
        <v>355</v>
      </c>
      <c r="E72" s="93" t="s">
        <v>360</v>
      </c>
      <c r="F72" s="93"/>
      <c r="G72" s="93"/>
      <c r="H72" s="93"/>
      <c r="I72" s="93"/>
      <c r="J72" s="93"/>
      <c r="K72" s="93"/>
      <c r="L72" s="93"/>
      <c r="M72" s="94">
        <v>1</v>
      </c>
      <c r="N72" s="93" t="s">
        <v>1</v>
      </c>
      <c r="O72" s="93"/>
      <c r="P72" t="s">
        <v>444</v>
      </c>
    </row>
    <row r="73" spans="1:18" ht="15.75" x14ac:dyDescent="0.25">
      <c r="A73" s="93"/>
      <c r="B73" s="93"/>
      <c r="C73" s="93"/>
      <c r="D73" s="93" t="s">
        <v>357</v>
      </c>
      <c r="E73" s="93" t="s">
        <v>361</v>
      </c>
      <c r="F73" s="93"/>
      <c r="G73" s="93"/>
      <c r="H73" s="93"/>
      <c r="I73" s="93"/>
      <c r="J73" s="93"/>
      <c r="K73" s="93"/>
      <c r="L73" s="93"/>
      <c r="M73" s="94">
        <v>0</v>
      </c>
      <c r="N73" s="93" t="s">
        <v>1</v>
      </c>
      <c r="O73" s="93"/>
    </row>
    <row r="74" spans="1:18" ht="15.75" x14ac:dyDescent="0.25">
      <c r="A74" s="102"/>
      <c r="B74" s="93"/>
      <c r="C74" s="93"/>
      <c r="D74" s="93"/>
      <c r="E74" s="93"/>
      <c r="F74" s="93"/>
      <c r="G74" s="93"/>
      <c r="H74" s="93"/>
      <c r="I74" s="93"/>
      <c r="J74" s="93"/>
      <c r="K74" s="93"/>
      <c r="L74" s="93" t="s">
        <v>336</v>
      </c>
      <c r="M74" s="93" t="s">
        <v>0</v>
      </c>
      <c r="N74" s="93"/>
      <c r="O74" s="93"/>
    </row>
    <row r="75" spans="1:18" s="74" customFormat="1" ht="15" customHeight="1" x14ac:dyDescent="0.2">
      <c r="A75" s="119" t="s">
        <v>613</v>
      </c>
      <c r="B75" s="120"/>
      <c r="C75" s="119"/>
      <c r="D75" s="119"/>
      <c r="E75" s="119"/>
      <c r="F75" s="119"/>
      <c r="G75" s="119"/>
      <c r="H75" s="119"/>
      <c r="I75" s="119"/>
      <c r="J75" s="7"/>
      <c r="K75" s="121"/>
      <c r="O75" s="122"/>
      <c r="P75" s="122"/>
      <c r="Q75" s="122"/>
      <c r="R75" s="122"/>
    </row>
    <row r="76" spans="1:18" s="74" customFormat="1" ht="15" customHeight="1" x14ac:dyDescent="0.2">
      <c r="A76" s="119"/>
      <c r="B76" s="123" t="s">
        <v>614</v>
      </c>
      <c r="C76" s="119"/>
      <c r="D76" s="119"/>
      <c r="E76" s="119"/>
      <c r="F76" s="119"/>
      <c r="G76" s="119"/>
      <c r="H76" s="119"/>
      <c r="I76" s="119"/>
      <c r="J76" s="7"/>
      <c r="K76" s="121"/>
      <c r="O76" s="122"/>
      <c r="P76" s="122"/>
      <c r="Q76" s="122"/>
      <c r="R76" s="122"/>
    </row>
    <row r="77" spans="1:18" s="74" customFormat="1" ht="15" customHeight="1" x14ac:dyDescent="0.2">
      <c r="B77" s="124"/>
      <c r="C77" s="74" t="s">
        <v>615</v>
      </c>
      <c r="J77" s="18">
        <v>1</v>
      </c>
      <c r="K77" s="125">
        <v>1</v>
      </c>
      <c r="O77" s="122"/>
      <c r="P77" s="122"/>
      <c r="Q77" s="122"/>
      <c r="R77" s="122"/>
    </row>
    <row r="78" spans="1:18" s="74" customFormat="1" ht="15" customHeight="1" x14ac:dyDescent="0.2">
      <c r="B78" s="124"/>
      <c r="C78" s="74" t="s">
        <v>616</v>
      </c>
      <c r="J78" s="18">
        <v>0</v>
      </c>
      <c r="K78" s="125">
        <v>0</v>
      </c>
      <c r="O78" s="122"/>
      <c r="P78" s="122"/>
      <c r="Q78" s="122"/>
      <c r="R78" s="122"/>
    </row>
    <row r="79" spans="1:18" s="74" customFormat="1" ht="15" customHeight="1" x14ac:dyDescent="0.2">
      <c r="B79" s="124"/>
      <c r="C79" s="74" t="s">
        <v>617</v>
      </c>
      <c r="J79" s="18">
        <v>1</v>
      </c>
      <c r="K79" s="125">
        <v>1</v>
      </c>
      <c r="O79" s="122"/>
      <c r="P79" s="122"/>
      <c r="Q79" s="122"/>
      <c r="R79" s="122"/>
    </row>
    <row r="80" spans="1:18" s="74" customFormat="1" ht="15" customHeight="1" x14ac:dyDescent="0.2">
      <c r="B80" s="124"/>
      <c r="C80" s="74" t="s">
        <v>618</v>
      </c>
      <c r="J80" s="18">
        <v>0</v>
      </c>
      <c r="K80" s="125">
        <v>0</v>
      </c>
      <c r="O80" s="122"/>
      <c r="P80" s="122"/>
      <c r="Q80" s="122"/>
      <c r="R80" s="122"/>
    </row>
    <row r="81" spans="2:18" s="74" customFormat="1" ht="15" customHeight="1" x14ac:dyDescent="0.2">
      <c r="B81" s="124" t="s">
        <v>619</v>
      </c>
      <c r="J81" s="13"/>
      <c r="K81" s="126"/>
      <c r="O81" s="122"/>
      <c r="P81" s="122"/>
      <c r="Q81" s="122"/>
      <c r="R81" s="122"/>
    </row>
    <row r="82" spans="2:18" s="74" customFormat="1" ht="15" customHeight="1" x14ac:dyDescent="0.2">
      <c r="B82" s="124"/>
      <c r="C82" s="74" t="s">
        <v>620</v>
      </c>
      <c r="J82" s="18">
        <v>1336</v>
      </c>
      <c r="K82" s="125">
        <v>5082</v>
      </c>
      <c r="L82" s="74" t="s">
        <v>621</v>
      </c>
      <c r="O82" s="122"/>
      <c r="P82" s="1" t="s">
        <v>459</v>
      </c>
      <c r="Q82" s="122"/>
      <c r="R82" s="122"/>
    </row>
    <row r="83" spans="2:18" s="74" customFormat="1" ht="15" customHeight="1" x14ac:dyDescent="0.2">
      <c r="B83" s="124"/>
      <c r="C83" s="74" t="s">
        <v>622</v>
      </c>
      <c r="J83" s="18">
        <v>0</v>
      </c>
      <c r="K83" s="125">
        <v>500</v>
      </c>
      <c r="L83" s="74" t="s">
        <v>621</v>
      </c>
      <c r="O83" s="122"/>
      <c r="P83" s="122"/>
      <c r="Q83" s="122"/>
      <c r="R83" s="122"/>
    </row>
    <row r="84" spans="2:18" s="74" customFormat="1" ht="15" customHeight="1" x14ac:dyDescent="0.25">
      <c r="B84" s="124"/>
      <c r="C84" s="74" t="s">
        <v>623</v>
      </c>
      <c r="J84" s="18">
        <v>900</v>
      </c>
      <c r="K84" s="125">
        <v>750</v>
      </c>
      <c r="L84" s="74" t="s">
        <v>621</v>
      </c>
      <c r="O84" s="122"/>
      <c r="P84" s="105" t="s">
        <v>625</v>
      </c>
      <c r="Q84" s="122"/>
      <c r="R84" s="122"/>
    </row>
    <row r="85" spans="2:18" s="74" customFormat="1" ht="15" customHeight="1" x14ac:dyDescent="0.2">
      <c r="B85" s="124"/>
      <c r="C85" s="74" t="s">
        <v>624</v>
      </c>
      <c r="J85" s="18">
        <v>0</v>
      </c>
      <c r="K85" s="125">
        <v>800</v>
      </c>
      <c r="L85" s="74" t="s">
        <v>621</v>
      </c>
      <c r="O85" s="122"/>
      <c r="P85" s="122"/>
      <c r="Q85" s="122"/>
      <c r="R85" s="122"/>
    </row>
    <row r="87" spans="2:18" x14ac:dyDescent="0.25">
      <c r="B87" s="137" t="s">
        <v>679</v>
      </c>
      <c r="C87" s="137">
        <v>2010</v>
      </c>
      <c r="D87" s="137"/>
      <c r="E87" s="137"/>
      <c r="F87" s="138"/>
      <c r="G87" s="138"/>
      <c r="H87" s="1"/>
    </row>
    <row r="88" spans="2:18" x14ac:dyDescent="0.25">
      <c r="F88" s="139"/>
      <c r="G88" s="139"/>
      <c r="H88" s="1"/>
    </row>
    <row r="89" spans="2:18" x14ac:dyDescent="0.25">
      <c r="B89" s="137" t="s">
        <v>680</v>
      </c>
      <c r="C89" s="137" t="s">
        <v>681</v>
      </c>
      <c r="D89" s="137" t="s">
        <v>682</v>
      </c>
      <c r="E89" s="137" t="s">
        <v>683</v>
      </c>
      <c r="F89" s="138" t="s">
        <v>684</v>
      </c>
      <c r="G89" s="138" t="s">
        <v>685</v>
      </c>
      <c r="H89" s="1"/>
    </row>
    <row r="90" spans="2:18" x14ac:dyDescent="0.25">
      <c r="B90" s="172" t="s">
        <v>686</v>
      </c>
      <c r="C90" s="172">
        <v>43800000</v>
      </c>
      <c r="D90">
        <v>81000000</v>
      </c>
      <c r="E90">
        <v>233000000</v>
      </c>
      <c r="F90" s="173">
        <f>D90/C90*35.3/264.2*42</f>
        <v>10.377723393444152</v>
      </c>
      <c r="G90" s="139">
        <f>E90/C90*35.3/264.2*42</f>
        <v>29.851969761388737</v>
      </c>
      <c r="H90" s="1"/>
      <c r="I90" t="s">
        <v>798</v>
      </c>
    </row>
    <row r="91" spans="2:18" x14ac:dyDescent="0.25">
      <c r="B91" s="170" t="s">
        <v>687</v>
      </c>
      <c r="C91" s="170">
        <v>26600000</v>
      </c>
      <c r="D91" s="170">
        <v>226000000</v>
      </c>
      <c r="E91" s="170">
        <v>101000000</v>
      </c>
      <c r="F91" s="171">
        <f>D91/C91*35.3/264.2*42</f>
        <v>47.677995139248573</v>
      </c>
      <c r="G91" s="171">
        <f>E91/C91*35.3/264.2*42</f>
        <v>21.307422606478344</v>
      </c>
      <c r="H91" s="1"/>
    </row>
    <row r="92" spans="2:18" x14ac:dyDescent="0.25">
      <c r="B92" t="s">
        <v>688</v>
      </c>
      <c r="D92">
        <v>154000000</v>
      </c>
      <c r="E92">
        <v>7000000</v>
      </c>
      <c r="F92" s="139"/>
      <c r="G92" s="139"/>
      <c r="H92" s="1"/>
    </row>
    <row r="93" spans="2:18" x14ac:dyDescent="0.25">
      <c r="B93" t="s">
        <v>689</v>
      </c>
      <c r="D93">
        <v>114000000</v>
      </c>
      <c r="E93">
        <v>3000000</v>
      </c>
      <c r="F93" s="139"/>
      <c r="G93" s="139"/>
      <c r="H93" s="1"/>
    </row>
    <row r="94" spans="2:18" x14ac:dyDescent="0.25">
      <c r="B94" t="s">
        <v>690</v>
      </c>
      <c r="D94">
        <v>33000000</v>
      </c>
      <c r="E94">
        <v>4000000</v>
      </c>
      <c r="F94" s="139"/>
      <c r="G94" s="139"/>
      <c r="H94" s="1"/>
    </row>
    <row r="95" spans="2:18" x14ac:dyDescent="0.25">
      <c r="B95" t="s">
        <v>691</v>
      </c>
      <c r="E95">
        <v>16000000</v>
      </c>
      <c r="F95" s="139"/>
      <c r="G95" s="139"/>
      <c r="H95" s="1"/>
    </row>
    <row r="96" spans="2:18" x14ac:dyDescent="0.25">
      <c r="B96" t="s">
        <v>692</v>
      </c>
      <c r="E96">
        <v>3000000</v>
      </c>
      <c r="F96" s="139"/>
      <c r="G96" s="139"/>
      <c r="H96" s="1"/>
    </row>
    <row r="97" spans="2:8" x14ac:dyDescent="0.25">
      <c r="F97" s="139"/>
      <c r="G97" s="139"/>
      <c r="H97" s="1"/>
    </row>
    <row r="98" spans="2:8" x14ac:dyDescent="0.25">
      <c r="F98" s="139"/>
      <c r="G98" s="139"/>
      <c r="H98" s="1"/>
    </row>
    <row r="99" spans="2:8" x14ac:dyDescent="0.25">
      <c r="F99" s="139"/>
      <c r="G99" s="139"/>
      <c r="H99" s="1"/>
    </row>
    <row r="100" spans="2:8" x14ac:dyDescent="0.25">
      <c r="B100" t="s">
        <v>693</v>
      </c>
      <c r="C100">
        <v>319000000</v>
      </c>
      <c r="D100" t="s">
        <v>694</v>
      </c>
      <c r="F100" s="139"/>
      <c r="G100" s="139"/>
      <c r="H100" s="1"/>
    </row>
    <row r="101" spans="2:8" x14ac:dyDescent="0.25">
      <c r="B101" t="s">
        <v>695</v>
      </c>
      <c r="C101">
        <v>294000000</v>
      </c>
      <c r="D101" t="s">
        <v>694</v>
      </c>
      <c r="F101" s="139"/>
      <c r="G101" s="139"/>
      <c r="H101" s="1"/>
    </row>
    <row r="102" spans="2:8" x14ac:dyDescent="0.25">
      <c r="B102" t="s">
        <v>696</v>
      </c>
      <c r="C102">
        <v>9</v>
      </c>
      <c r="D102" t="s">
        <v>697</v>
      </c>
      <c r="F102" s="139"/>
      <c r="G102" s="139"/>
      <c r="H102" s="1"/>
    </row>
    <row r="103" spans="2:8" x14ac:dyDescent="0.25">
      <c r="F103" s="139"/>
      <c r="G103" s="139"/>
      <c r="H103" s="1"/>
    </row>
    <row r="104" spans="2:8" x14ac:dyDescent="0.25">
      <c r="F104" s="139"/>
      <c r="G104" s="139"/>
      <c r="H104" s="1"/>
    </row>
    <row r="105" spans="2:8" x14ac:dyDescent="0.25">
      <c r="B105" t="s">
        <v>698</v>
      </c>
      <c r="F105" s="139"/>
      <c r="G105" s="139"/>
      <c r="H105" s="1"/>
    </row>
    <row r="106" spans="2:8" x14ac:dyDescent="0.25">
      <c r="B106" t="s">
        <v>699</v>
      </c>
      <c r="F106" s="139"/>
      <c r="G106" s="139"/>
      <c r="H106" s="1"/>
    </row>
    <row r="107" spans="2:8" x14ac:dyDescent="0.25">
      <c r="B107" t="s">
        <v>700</v>
      </c>
      <c r="F107" s="139"/>
      <c r="G107" s="139"/>
      <c r="H107" s="1"/>
    </row>
  </sheetData>
  <mergeCells count="1">
    <mergeCell ref="P1:P7"/>
  </mergeCells>
  <pageMargins left="0.7" right="0.7" top="0.75" bottom="0.75" header="0.3" footer="0.3"/>
  <pageSetup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H85"/>
  <sheetViews>
    <sheetView showGridLines="0" workbookViewId="0">
      <selection activeCell="H48" sqref="H48"/>
    </sheetView>
  </sheetViews>
  <sheetFormatPr defaultColWidth="8.85546875" defaultRowHeight="12.75" x14ac:dyDescent="0.2"/>
  <cols>
    <col min="1" max="7" width="8.85546875" style="1"/>
    <col min="8" max="8" width="124.28515625" style="1" bestFit="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5">
      <c r="H4" s="105" t="s">
        <v>528</v>
      </c>
    </row>
    <row r="5" spans="1:8" ht="12.75" customHeight="1" x14ac:dyDescent="0.2">
      <c r="A5" s="222" t="s">
        <v>46</v>
      </c>
      <c r="B5" s="222"/>
      <c r="C5" s="222"/>
      <c r="D5" s="222"/>
      <c r="E5" s="5" t="s">
        <v>45</v>
      </c>
      <c r="G5" s="79"/>
    </row>
    <row r="6" spans="1:8" ht="12.75" customHeight="1" x14ac:dyDescent="0.2">
      <c r="A6" s="79"/>
      <c r="B6" s="79"/>
      <c r="C6" s="79"/>
      <c r="D6" s="79"/>
      <c r="G6" s="79"/>
    </row>
    <row r="7" spans="1:8" ht="12.75" customHeight="1" x14ac:dyDescent="0.2">
      <c r="A7" s="31" t="s">
        <v>121</v>
      </c>
      <c r="B7" s="9"/>
      <c r="C7" s="9"/>
      <c r="D7" s="9"/>
      <c r="G7" s="9"/>
    </row>
    <row r="8" spans="1:8" ht="12.75" customHeight="1" x14ac:dyDescent="0.2">
      <c r="A8" s="60" t="s">
        <v>120</v>
      </c>
      <c r="B8" s="9"/>
      <c r="C8" s="9"/>
      <c r="D8" s="9"/>
      <c r="G8" s="9"/>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57"/>
    </row>
    <row r="17" spans="1:8" ht="12.75" customHeight="1" x14ac:dyDescent="0.2">
      <c r="A17" s="31" t="s">
        <v>112</v>
      </c>
      <c r="B17" s="9"/>
      <c r="C17" s="9"/>
      <c r="D17" s="9"/>
      <c r="E17" s="12"/>
      <c r="G17" s="32"/>
    </row>
    <row r="18" spans="1:8" ht="12.75" customHeight="1" x14ac:dyDescent="0.2">
      <c r="A18" s="9"/>
      <c r="B18" s="31" t="s">
        <v>111</v>
      </c>
      <c r="C18" s="9"/>
      <c r="D18" s="9"/>
      <c r="E18" s="12" t="s">
        <v>1</v>
      </c>
      <c r="G18" s="54" t="s">
        <v>301</v>
      </c>
    </row>
    <row r="19" spans="1:8" ht="12.75" customHeight="1" x14ac:dyDescent="0.2">
      <c r="A19" s="9"/>
      <c r="B19" s="31" t="s">
        <v>109</v>
      </c>
      <c r="C19" s="9"/>
      <c r="D19" s="9"/>
      <c r="E19" s="12" t="s">
        <v>1</v>
      </c>
      <c r="G19" s="54" t="s">
        <v>390</v>
      </c>
    </row>
    <row r="20" spans="1:8" ht="12.75" customHeight="1" x14ac:dyDescent="0.25">
      <c r="A20" s="9"/>
      <c r="B20" s="31" t="s">
        <v>108</v>
      </c>
      <c r="C20" s="9"/>
      <c r="D20" s="9"/>
      <c r="E20" s="12" t="s">
        <v>107</v>
      </c>
      <c r="G20" s="54">
        <v>35</v>
      </c>
      <c r="H20" s="107" t="s">
        <v>529</v>
      </c>
    </row>
    <row r="21" spans="1:8" ht="12.75" customHeight="1" x14ac:dyDescent="0.25">
      <c r="A21" s="9"/>
      <c r="B21" s="31" t="s">
        <v>106</v>
      </c>
      <c r="C21" s="9"/>
      <c r="D21" s="9"/>
      <c r="E21" s="12" t="s">
        <v>105</v>
      </c>
      <c r="G21" s="54">
        <v>7250</v>
      </c>
      <c r="H21" s="107" t="s">
        <v>585</v>
      </c>
    </row>
    <row r="22" spans="1:8" ht="12.75" customHeight="1" x14ac:dyDescent="0.2">
      <c r="A22" s="9"/>
      <c r="B22" s="31" t="s">
        <v>104</v>
      </c>
      <c r="C22" s="9"/>
      <c r="D22" s="9"/>
      <c r="E22" s="12" t="s">
        <v>103</v>
      </c>
      <c r="G22" s="54">
        <v>1500</v>
      </c>
      <c r="H22" s="232" t="s">
        <v>530</v>
      </c>
    </row>
    <row r="23" spans="1:8" ht="12.75" customHeight="1" x14ac:dyDescent="0.2">
      <c r="A23" s="9"/>
      <c r="B23" s="31" t="s">
        <v>102</v>
      </c>
      <c r="C23" s="9"/>
      <c r="D23" s="9"/>
      <c r="E23" s="12" t="s">
        <v>76</v>
      </c>
      <c r="G23" s="54">
        <v>20</v>
      </c>
      <c r="H23" s="232"/>
    </row>
    <row r="24" spans="1:8" ht="12.75" customHeight="1" x14ac:dyDescent="0.2">
      <c r="A24" s="9"/>
      <c r="B24" s="31" t="s">
        <v>607</v>
      </c>
      <c r="C24" s="9"/>
      <c r="D24" s="9"/>
      <c r="E24" s="12"/>
      <c r="G24" s="54">
        <v>10</v>
      </c>
      <c r="H24" s="117" t="s">
        <v>628</v>
      </c>
    </row>
    <row r="25" spans="1:8" ht="12.75" customHeight="1" x14ac:dyDescent="0.2">
      <c r="A25" s="9"/>
      <c r="B25" s="31" t="s">
        <v>608</v>
      </c>
      <c r="C25" s="9"/>
      <c r="D25" s="9"/>
      <c r="E25" s="12" t="s">
        <v>604</v>
      </c>
      <c r="G25" s="54">
        <v>2.7749999999999999</v>
      </c>
      <c r="H25" s="117" t="s">
        <v>809</v>
      </c>
    </row>
    <row r="26" spans="1:8" ht="12.75" customHeight="1" x14ac:dyDescent="0.2">
      <c r="A26" s="9"/>
      <c r="B26" s="31" t="s">
        <v>609</v>
      </c>
      <c r="C26" s="9"/>
      <c r="D26" s="9"/>
      <c r="E26" s="12" t="s">
        <v>605</v>
      </c>
      <c r="G26" s="54">
        <v>3</v>
      </c>
      <c r="H26" s="117" t="s">
        <v>809</v>
      </c>
    </row>
    <row r="27" spans="1:8" ht="12.75" customHeight="1" x14ac:dyDescent="0.2">
      <c r="A27" s="9"/>
      <c r="B27" s="31" t="s">
        <v>610</v>
      </c>
      <c r="C27" s="9"/>
      <c r="D27" s="9"/>
      <c r="E27" s="12" t="s">
        <v>101</v>
      </c>
      <c r="G27" s="84">
        <v>1558.8</v>
      </c>
      <c r="H27" s="1" t="s">
        <v>426</v>
      </c>
    </row>
    <row r="28" spans="1:8" ht="12.75" customHeight="1" x14ac:dyDescent="0.2">
      <c r="A28" s="9"/>
      <c r="B28" s="9"/>
      <c r="C28" s="9"/>
      <c r="D28" s="9"/>
      <c r="E28" s="12"/>
      <c r="G28" s="32"/>
    </row>
    <row r="29" spans="1:8" ht="12.75" customHeight="1" x14ac:dyDescent="0.2">
      <c r="A29" s="31" t="s">
        <v>100</v>
      </c>
      <c r="B29" s="9"/>
      <c r="C29" s="9"/>
      <c r="D29" s="9"/>
      <c r="E29" s="12"/>
      <c r="G29" s="32"/>
    </row>
    <row r="30" spans="1:8" ht="12.75" customHeight="1" x14ac:dyDescent="0.2">
      <c r="A30" s="9"/>
      <c r="B30" s="31" t="s">
        <v>99</v>
      </c>
      <c r="C30" s="9"/>
      <c r="D30" s="9"/>
      <c r="E30" s="12" t="s">
        <v>98</v>
      </c>
      <c r="G30" s="54">
        <v>13.5</v>
      </c>
      <c r="H30" s="1" t="s">
        <v>586</v>
      </c>
    </row>
    <row r="31" spans="1:8" ht="12.75" customHeight="1" x14ac:dyDescent="0.2">
      <c r="A31" s="9"/>
      <c r="B31" s="29" t="s">
        <v>97</v>
      </c>
      <c r="C31" s="9"/>
      <c r="D31" s="9"/>
      <c r="E31" s="12"/>
      <c r="G31" s="52"/>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8"/>
    </row>
    <row r="40" spans="1:8" ht="12.75" customHeight="1" x14ac:dyDescent="0.25">
      <c r="A40" s="31" t="s">
        <v>88</v>
      </c>
      <c r="B40" s="9"/>
      <c r="C40" s="9"/>
      <c r="D40" s="9"/>
      <c r="E40" s="12"/>
      <c r="G40" s="46"/>
    </row>
    <row r="41" spans="1:8" ht="12.75" customHeight="1" x14ac:dyDescent="0.25">
      <c r="A41" s="45" t="s">
        <v>87</v>
      </c>
      <c r="B41" s="9"/>
      <c r="C41" s="9"/>
      <c r="D41" s="9"/>
      <c r="E41" s="12"/>
      <c r="G41" s="43"/>
    </row>
    <row r="42" spans="1:8" ht="12.75" customHeight="1" x14ac:dyDescent="0.2">
      <c r="A42" s="9"/>
      <c r="B42" s="31" t="s">
        <v>86</v>
      </c>
      <c r="C42" s="9"/>
      <c r="D42" s="9"/>
      <c r="E42" s="12" t="s">
        <v>70</v>
      </c>
      <c r="G42" s="54">
        <v>361</v>
      </c>
      <c r="H42" s="1" t="s">
        <v>453</v>
      </c>
    </row>
    <row r="43" spans="1:8" ht="12.75" customHeight="1" x14ac:dyDescent="0.2">
      <c r="A43" s="9"/>
      <c r="B43" s="31" t="s">
        <v>85</v>
      </c>
      <c r="C43" s="9"/>
      <c r="D43" s="9"/>
      <c r="E43" s="12" t="s">
        <v>83</v>
      </c>
      <c r="G43" s="84">
        <v>8.51</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0</v>
      </c>
      <c r="H48" s="117" t="s">
        <v>809</v>
      </c>
    </row>
    <row r="49" spans="1:8" ht="12.75" customHeight="1" x14ac:dyDescent="0.2">
      <c r="A49" s="9"/>
      <c r="B49" s="29" t="s">
        <v>77</v>
      </c>
      <c r="C49" s="9"/>
      <c r="D49" s="9"/>
      <c r="E49" s="12" t="s">
        <v>76</v>
      </c>
      <c r="G49" s="135">
        <v>0</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809</v>
      </c>
    </row>
    <row r="52" spans="1:8" ht="12.75" customHeight="1" x14ac:dyDescent="0.2">
      <c r="A52" s="9"/>
      <c r="B52" s="9"/>
      <c r="C52" s="9"/>
      <c r="D52" s="9"/>
      <c r="E52" s="12"/>
      <c r="G52" s="32"/>
    </row>
    <row r="53" spans="1:8" ht="12.75" customHeight="1" x14ac:dyDescent="0.2">
      <c r="A53" s="31" t="s">
        <v>75</v>
      </c>
      <c r="B53" s="9"/>
      <c r="C53" s="9"/>
      <c r="D53" s="9"/>
      <c r="E53" s="12"/>
      <c r="G53" s="32"/>
    </row>
    <row r="54" spans="1:8" ht="12.75" customHeight="1" x14ac:dyDescent="0.2">
      <c r="A54" s="9"/>
      <c r="B54" s="31" t="s">
        <v>74</v>
      </c>
      <c r="C54" s="9"/>
      <c r="D54" s="9"/>
      <c r="E54" s="12" t="s">
        <v>1</v>
      </c>
      <c r="G54" s="54">
        <v>1</v>
      </c>
      <c r="H54" s="1" t="s">
        <v>416</v>
      </c>
    </row>
    <row r="55" spans="1:8" ht="12.75" customHeight="1" x14ac:dyDescent="0.2">
      <c r="A55" s="9"/>
      <c r="B55" s="31" t="s">
        <v>73</v>
      </c>
      <c r="C55" s="9"/>
      <c r="D55" s="9"/>
      <c r="E55" s="12" t="s">
        <v>1</v>
      </c>
      <c r="G55" s="54">
        <v>0</v>
      </c>
      <c r="H55" s="1" t="s">
        <v>417</v>
      </c>
    </row>
    <row r="56" spans="1:8" ht="12.75" customHeight="1" x14ac:dyDescent="0.2">
      <c r="A56" s="9"/>
      <c r="B56" s="29" t="s">
        <v>72</v>
      </c>
      <c r="C56" s="9"/>
      <c r="D56" s="9"/>
      <c r="E56" s="12" t="s">
        <v>70</v>
      </c>
      <c r="G56" s="84">
        <v>70</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0"/>
    </row>
    <row r="59" spans="1:8" ht="12.75" customHeight="1" x14ac:dyDescent="0.2">
      <c r="A59" s="9" t="s">
        <v>69</v>
      </c>
      <c r="B59" s="10"/>
      <c r="C59" s="9"/>
      <c r="D59" s="9"/>
      <c r="E59" s="12"/>
      <c r="F59" s="8"/>
      <c r="G59" s="7"/>
    </row>
    <row r="60" spans="1:8" ht="12.75" customHeight="1" x14ac:dyDescent="0.2">
      <c r="A60" s="9"/>
      <c r="B60" s="21" t="s">
        <v>68</v>
      </c>
      <c r="C60" s="9"/>
      <c r="D60" s="9"/>
      <c r="E60" s="12"/>
      <c r="F60" s="8"/>
      <c r="G60" s="22"/>
    </row>
    <row r="61" spans="1:8" ht="12.75" customHeight="1" x14ac:dyDescent="0.2">
      <c r="A61" s="9"/>
      <c r="B61" s="21"/>
      <c r="C61" s="21" t="s">
        <v>67</v>
      </c>
      <c r="D61" s="9"/>
      <c r="E61" s="12" t="s">
        <v>1</v>
      </c>
      <c r="F61" s="8"/>
      <c r="G61" s="18">
        <v>0</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1</v>
      </c>
      <c r="H63" s="1" t="s">
        <v>532</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0</v>
      </c>
    </row>
    <row r="66" spans="1:8" ht="12.75" customHeight="1" x14ac:dyDescent="0.2">
      <c r="A66" s="9"/>
      <c r="B66" s="21"/>
      <c r="C66" s="21" t="s">
        <v>62</v>
      </c>
      <c r="D66" s="9"/>
      <c r="E66" s="12" t="s">
        <v>1</v>
      </c>
      <c r="F66" s="8"/>
      <c r="G66" s="18">
        <v>1</v>
      </c>
      <c r="H66" s="1" t="s">
        <v>439</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20"/>
    </row>
    <row r="69" spans="1:8" ht="12.75" customHeight="1" x14ac:dyDescent="0.2">
      <c r="A69" s="16" t="s">
        <v>60</v>
      </c>
      <c r="B69" s="19"/>
      <c r="C69" s="16"/>
      <c r="D69" s="16"/>
      <c r="E69" s="15"/>
      <c r="F69" s="8"/>
      <c r="G69" s="7"/>
    </row>
    <row r="70" spans="1:8" ht="12.75" customHeight="1" x14ac:dyDescent="0.2">
      <c r="A70" s="16"/>
      <c r="B70" s="17" t="s">
        <v>59</v>
      </c>
      <c r="C70" s="16"/>
      <c r="D70" s="16"/>
      <c r="E70" s="15"/>
      <c r="F70" s="8"/>
      <c r="G70" s="7"/>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1</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13"/>
    </row>
    <row r="76" spans="1:8" ht="12.75" customHeight="1" x14ac:dyDescent="0.2">
      <c r="A76" s="9"/>
      <c r="B76" s="10"/>
      <c r="C76" s="9" t="s">
        <v>53</v>
      </c>
      <c r="D76" s="9"/>
      <c r="E76" s="12" t="s">
        <v>49</v>
      </c>
      <c r="F76" s="8"/>
      <c r="G76" s="134">
        <v>3697</v>
      </c>
      <c r="H76" s="1" t="s">
        <v>672</v>
      </c>
    </row>
    <row r="77" spans="1:8" ht="12.75" customHeight="1" x14ac:dyDescent="0.2">
      <c r="A77" s="9"/>
      <c r="B77" s="10"/>
      <c r="C77" s="9" t="s">
        <v>52</v>
      </c>
      <c r="D77" s="9"/>
      <c r="E77" s="12" t="s">
        <v>49</v>
      </c>
      <c r="F77" s="8"/>
      <c r="G77" s="18">
        <v>0</v>
      </c>
    </row>
    <row r="78" spans="1:8" ht="12.75" customHeight="1" x14ac:dyDescent="0.2">
      <c r="A78" s="9"/>
      <c r="B78" s="10"/>
      <c r="C78" s="9" t="s">
        <v>51</v>
      </c>
      <c r="D78" s="9"/>
      <c r="E78" s="12" t="s">
        <v>49</v>
      </c>
      <c r="F78" s="8"/>
      <c r="G78" s="18">
        <v>800</v>
      </c>
      <c r="H78" s="1" t="s">
        <v>460</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20"/>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8"/>
      <c r="H82" s="106" t="s">
        <v>428</v>
      </c>
    </row>
    <row r="83" spans="1:8" ht="12.75" customHeight="1" x14ac:dyDescent="0.2">
      <c r="H83" s="1" t="s">
        <v>795</v>
      </c>
    </row>
    <row r="84" spans="1:8" ht="12.75" customHeight="1" x14ac:dyDescent="0.2"/>
    <row r="85" spans="1:8" ht="12.75" customHeight="1" x14ac:dyDescent="0.2"/>
  </sheetData>
  <mergeCells count="2">
    <mergeCell ref="A5:D5"/>
    <mergeCell ref="H22:H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BD83"/>
  <sheetViews>
    <sheetView showGridLines="0" zoomScaleNormal="100" workbookViewId="0">
      <selection activeCell="AD51" sqref="AD51"/>
    </sheetView>
  </sheetViews>
  <sheetFormatPr defaultColWidth="8.85546875" defaultRowHeight="15" x14ac:dyDescent="0.25"/>
  <cols>
    <col min="1" max="26" width="8.85546875" style="1"/>
    <col min="27" max="27" width="8.85546875" style="69"/>
    <col min="28" max="28" width="8.85546875" style="1"/>
    <col min="29" max="30" width="8.85546875" style="69"/>
    <col min="31" max="42" width="8.85546875" style="1"/>
    <col min="43" max="43" width="8.85546875" style="69"/>
    <col min="44" max="48" width="8.85546875" style="1"/>
    <col min="49" max="50" width="8.85546875" style="69"/>
    <col min="51" max="55" width="8.85546875" style="1"/>
    <col min="56" max="56" width="8.85546875" style="69"/>
    <col min="57" max="16384" width="8.85546875" style="1"/>
  </cols>
  <sheetData>
    <row r="1" spans="1:56" s="62" customFormat="1" ht="19.5" customHeight="1" x14ac:dyDescent="0.3">
      <c r="A1" s="62" t="s">
        <v>123</v>
      </c>
    </row>
    <row r="2" spans="1:56" s="61" customFormat="1" ht="12.75" customHeight="1" x14ac:dyDescent="0.25">
      <c r="AA2" s="72"/>
      <c r="AC2" s="72"/>
      <c r="AD2" s="72"/>
      <c r="AQ2" s="72"/>
      <c r="AW2" s="72"/>
      <c r="AX2" s="72"/>
      <c r="BD2" s="72"/>
    </row>
    <row r="3" spans="1:56" s="6" customFormat="1" ht="14.1" customHeight="1" x14ac:dyDescent="0.25">
      <c r="A3" s="6" t="s">
        <v>122</v>
      </c>
    </row>
    <row r="4" spans="1:56" s="61" customFormat="1" ht="12.75" customHeight="1" x14ac:dyDescent="0.25">
      <c r="AA4" s="72"/>
      <c r="AC4" s="72"/>
      <c r="AD4" s="72"/>
      <c r="AQ4" s="72"/>
      <c r="AW4" s="72"/>
      <c r="AX4" s="72"/>
      <c r="BD4" s="72"/>
    </row>
    <row r="5" spans="1:56" ht="12.75" customHeight="1" x14ac:dyDescent="0.2">
      <c r="A5" s="222" t="s">
        <v>46</v>
      </c>
      <c r="B5" s="222"/>
      <c r="C5" s="222"/>
      <c r="D5" s="222"/>
      <c r="E5" s="5" t="s">
        <v>45</v>
      </c>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row>
    <row r="6" spans="1:56" ht="12.75" customHeight="1" x14ac:dyDescent="0.25">
      <c r="A6" s="71"/>
      <c r="B6" s="71"/>
      <c r="C6" s="71"/>
      <c r="D6" s="71"/>
      <c r="G6" s="71"/>
      <c r="H6" s="71"/>
      <c r="I6" s="71"/>
      <c r="J6" s="71"/>
      <c r="K6" s="71"/>
      <c r="L6" s="71"/>
      <c r="M6" s="71"/>
      <c r="N6" s="71"/>
      <c r="O6" s="71"/>
      <c r="P6" s="71"/>
    </row>
    <row r="7" spans="1:56" ht="12.75" customHeight="1" x14ac:dyDescent="0.25">
      <c r="A7" s="31" t="s">
        <v>121</v>
      </c>
      <c r="B7" s="9"/>
      <c r="C7" s="9"/>
      <c r="D7" s="9"/>
      <c r="G7" s="9"/>
      <c r="H7" s="2"/>
      <c r="I7" s="2"/>
      <c r="J7" s="2"/>
    </row>
    <row r="8" spans="1:56" ht="12.75" customHeight="1" x14ac:dyDescent="0.25">
      <c r="A8" s="60" t="s">
        <v>120</v>
      </c>
      <c r="B8" s="9"/>
      <c r="C8" s="9"/>
      <c r="D8" s="9"/>
      <c r="G8" s="9"/>
      <c r="H8" s="2"/>
      <c r="I8" s="2"/>
      <c r="J8" s="2"/>
    </row>
    <row r="9" spans="1:56" ht="12.75" customHeight="1" x14ac:dyDescent="0.25">
      <c r="A9" s="9"/>
      <c r="B9" s="59" t="s">
        <v>119</v>
      </c>
      <c r="C9" s="58"/>
      <c r="D9" s="58"/>
      <c r="E9" s="12" t="s">
        <v>1</v>
      </c>
      <c r="G9" s="36">
        <v>1</v>
      </c>
      <c r="H9" s="36">
        <v>1</v>
      </c>
      <c r="I9" s="36">
        <v>1</v>
      </c>
      <c r="J9" s="36">
        <v>1</v>
      </c>
      <c r="K9" s="36">
        <v>1</v>
      </c>
      <c r="L9" s="36">
        <v>1</v>
      </c>
      <c r="M9" s="36">
        <v>1</v>
      </c>
      <c r="N9" s="36">
        <v>1</v>
      </c>
      <c r="O9" s="36">
        <v>1</v>
      </c>
      <c r="P9" s="36">
        <v>1</v>
      </c>
      <c r="Q9" s="36">
        <v>1</v>
      </c>
      <c r="R9" s="36">
        <v>1</v>
      </c>
      <c r="S9" s="36">
        <v>1</v>
      </c>
      <c r="T9" s="36">
        <v>1</v>
      </c>
      <c r="U9" s="36">
        <v>1</v>
      </c>
      <c r="V9" s="36">
        <v>1</v>
      </c>
      <c r="W9" s="36">
        <v>1</v>
      </c>
      <c r="X9" s="36">
        <v>1</v>
      </c>
      <c r="Y9" s="36">
        <v>1</v>
      </c>
      <c r="Z9" s="36">
        <v>1</v>
      </c>
      <c r="AA9" s="36">
        <v>1</v>
      </c>
      <c r="AB9" s="36">
        <v>1</v>
      </c>
      <c r="AC9" s="36">
        <v>1</v>
      </c>
      <c r="AD9" s="36">
        <v>1</v>
      </c>
      <c r="AE9" s="36">
        <v>1</v>
      </c>
      <c r="AF9" s="36">
        <v>1</v>
      </c>
      <c r="AG9" s="36">
        <v>1</v>
      </c>
      <c r="AH9" s="36">
        <v>1</v>
      </c>
      <c r="AI9" s="36">
        <v>1</v>
      </c>
      <c r="AJ9" s="36">
        <v>1</v>
      </c>
      <c r="AK9" s="36">
        <v>1</v>
      </c>
      <c r="AL9" s="36">
        <v>1</v>
      </c>
      <c r="AM9" s="36">
        <v>1</v>
      </c>
      <c r="AN9" s="36">
        <v>1</v>
      </c>
      <c r="AO9" s="36">
        <v>1</v>
      </c>
      <c r="AP9" s="36">
        <v>1</v>
      </c>
      <c r="AQ9" s="36">
        <v>1</v>
      </c>
      <c r="AR9" s="36">
        <v>1</v>
      </c>
      <c r="AS9" s="36">
        <v>1</v>
      </c>
      <c r="AT9" s="36">
        <v>1</v>
      </c>
      <c r="AU9" s="36">
        <v>1</v>
      </c>
      <c r="AV9" s="36">
        <v>1</v>
      </c>
      <c r="AW9" s="36">
        <v>1</v>
      </c>
      <c r="AX9" s="36">
        <v>1</v>
      </c>
      <c r="AY9" s="36">
        <v>1</v>
      </c>
      <c r="AZ9" s="36">
        <v>1</v>
      </c>
      <c r="BA9" s="36">
        <v>1</v>
      </c>
      <c r="BB9" s="36">
        <v>1</v>
      </c>
      <c r="BC9" s="36">
        <v>1</v>
      </c>
      <c r="BD9" s="36">
        <v>1</v>
      </c>
    </row>
    <row r="10" spans="1:56" ht="12.75" customHeight="1" x14ac:dyDescent="0.25">
      <c r="A10" s="9"/>
      <c r="B10" s="59" t="s">
        <v>118</v>
      </c>
      <c r="C10" s="58"/>
      <c r="D10" s="58"/>
      <c r="E10" s="12" t="s">
        <v>1</v>
      </c>
      <c r="G10" s="36">
        <v>0</v>
      </c>
      <c r="H10" s="36">
        <v>1</v>
      </c>
      <c r="I10" s="36">
        <v>1</v>
      </c>
      <c r="J10" s="36">
        <v>1</v>
      </c>
      <c r="K10" s="36">
        <v>1</v>
      </c>
      <c r="L10" s="36">
        <v>1</v>
      </c>
      <c r="M10" s="36">
        <v>0</v>
      </c>
      <c r="N10" s="36">
        <v>1</v>
      </c>
      <c r="O10" s="37">
        <v>0</v>
      </c>
      <c r="P10" s="36">
        <v>1</v>
      </c>
      <c r="Q10" s="36">
        <v>0</v>
      </c>
      <c r="R10" s="36">
        <v>1</v>
      </c>
      <c r="S10" s="36">
        <v>1</v>
      </c>
      <c r="T10" s="36">
        <v>1</v>
      </c>
      <c r="U10" s="36">
        <v>1</v>
      </c>
      <c r="V10" s="36">
        <v>0</v>
      </c>
      <c r="W10" s="36">
        <v>0</v>
      </c>
      <c r="X10" s="36">
        <v>0</v>
      </c>
      <c r="Y10" s="36">
        <v>1</v>
      </c>
      <c r="Z10" s="36">
        <v>1</v>
      </c>
      <c r="AA10" s="36">
        <v>1</v>
      </c>
      <c r="AB10" s="36">
        <v>1</v>
      </c>
      <c r="AC10" s="36">
        <v>1</v>
      </c>
      <c r="AD10" s="37">
        <v>1</v>
      </c>
      <c r="AE10" s="36">
        <v>1</v>
      </c>
      <c r="AF10" s="36">
        <v>1</v>
      </c>
      <c r="AG10" s="36">
        <v>1</v>
      </c>
      <c r="AH10" s="36">
        <v>1</v>
      </c>
      <c r="AI10" s="36">
        <v>1</v>
      </c>
      <c r="AJ10" s="36">
        <v>1</v>
      </c>
      <c r="AK10" s="36">
        <v>0</v>
      </c>
      <c r="AL10" s="36">
        <v>1</v>
      </c>
      <c r="AM10" s="36">
        <v>1</v>
      </c>
      <c r="AN10" s="36">
        <v>0</v>
      </c>
      <c r="AO10" s="36">
        <v>1</v>
      </c>
      <c r="AP10" s="36">
        <v>0</v>
      </c>
      <c r="AQ10" s="36">
        <v>1</v>
      </c>
      <c r="AR10" s="36">
        <v>0</v>
      </c>
      <c r="AS10" s="36">
        <v>1</v>
      </c>
      <c r="AT10" s="36">
        <v>0</v>
      </c>
      <c r="AU10" s="36">
        <v>0</v>
      </c>
      <c r="AV10" s="36">
        <v>1</v>
      </c>
      <c r="AW10" s="36">
        <v>1</v>
      </c>
      <c r="AX10" s="37">
        <v>1</v>
      </c>
      <c r="AY10" s="36">
        <v>1</v>
      </c>
      <c r="AZ10" s="36">
        <v>1</v>
      </c>
      <c r="BA10" s="36">
        <v>1</v>
      </c>
      <c r="BB10" s="36">
        <v>0</v>
      </c>
      <c r="BC10" s="36">
        <v>0</v>
      </c>
      <c r="BD10" s="36">
        <v>1</v>
      </c>
    </row>
    <row r="11" spans="1:56" ht="12.75" customHeight="1" x14ac:dyDescent="0.25">
      <c r="A11" s="9"/>
      <c r="B11" s="59" t="s">
        <v>117</v>
      </c>
      <c r="C11" s="58"/>
      <c r="D11" s="58"/>
      <c r="E11" s="12" t="s">
        <v>1</v>
      </c>
      <c r="G11" s="36">
        <v>0</v>
      </c>
      <c r="H11" s="36">
        <v>0</v>
      </c>
      <c r="I11" s="36">
        <v>0</v>
      </c>
      <c r="J11" s="36">
        <v>0</v>
      </c>
      <c r="K11" s="36">
        <v>1</v>
      </c>
      <c r="L11" s="36">
        <v>1</v>
      </c>
      <c r="M11" s="36">
        <v>0</v>
      </c>
      <c r="N11" s="36">
        <v>0</v>
      </c>
      <c r="O11" s="36">
        <v>0</v>
      </c>
      <c r="P11" s="36">
        <v>0</v>
      </c>
      <c r="Q11" s="36">
        <v>0</v>
      </c>
      <c r="R11" s="36">
        <v>0</v>
      </c>
      <c r="S11" s="36">
        <v>0</v>
      </c>
      <c r="T11" s="37">
        <v>0</v>
      </c>
      <c r="U11" s="36">
        <v>0</v>
      </c>
      <c r="V11" s="36">
        <v>0</v>
      </c>
      <c r="W11" s="36">
        <v>1</v>
      </c>
      <c r="X11" s="36">
        <v>0</v>
      </c>
      <c r="Y11" s="36">
        <v>0</v>
      </c>
      <c r="Z11" s="36">
        <v>0</v>
      </c>
      <c r="AA11" s="36">
        <v>0</v>
      </c>
      <c r="AB11" s="36">
        <v>0</v>
      </c>
      <c r="AC11" s="36">
        <v>0</v>
      </c>
      <c r="AD11" s="37">
        <v>0</v>
      </c>
      <c r="AE11" s="36">
        <v>0</v>
      </c>
      <c r="AF11" s="36">
        <v>0</v>
      </c>
      <c r="AG11" s="36">
        <v>0</v>
      </c>
      <c r="AH11" s="36">
        <v>0</v>
      </c>
      <c r="AI11" s="36">
        <v>0</v>
      </c>
      <c r="AJ11" s="36">
        <v>0</v>
      </c>
      <c r="AK11" s="36">
        <v>1</v>
      </c>
      <c r="AL11" s="36">
        <v>0</v>
      </c>
      <c r="AM11" s="36">
        <v>0</v>
      </c>
      <c r="AN11" s="36">
        <v>0</v>
      </c>
      <c r="AO11" s="36">
        <v>0</v>
      </c>
      <c r="AP11" s="36">
        <v>0</v>
      </c>
      <c r="AQ11" s="36">
        <v>0</v>
      </c>
      <c r="AR11" s="36">
        <v>0</v>
      </c>
      <c r="AS11" s="36">
        <v>0</v>
      </c>
      <c r="AT11" s="36">
        <v>0</v>
      </c>
      <c r="AU11" s="36">
        <v>0</v>
      </c>
      <c r="AV11" s="36">
        <v>0</v>
      </c>
      <c r="AW11" s="36">
        <v>0</v>
      </c>
      <c r="AX11" s="36">
        <v>1</v>
      </c>
      <c r="AY11" s="36">
        <v>0</v>
      </c>
      <c r="AZ11" s="36">
        <v>0</v>
      </c>
      <c r="BA11" s="36">
        <v>0</v>
      </c>
      <c r="BB11" s="36">
        <v>0</v>
      </c>
      <c r="BC11" s="36">
        <v>0</v>
      </c>
      <c r="BD11" s="36">
        <v>0</v>
      </c>
    </row>
    <row r="12" spans="1:56" ht="12.75" customHeight="1" x14ac:dyDescent="0.25">
      <c r="A12" s="9"/>
      <c r="B12" s="59" t="s">
        <v>116</v>
      </c>
      <c r="C12" s="58"/>
      <c r="D12" s="58"/>
      <c r="E12" s="12" t="s">
        <v>1</v>
      </c>
      <c r="G12" s="36">
        <v>0</v>
      </c>
      <c r="H12" s="36">
        <v>0</v>
      </c>
      <c r="I12" s="36">
        <v>0</v>
      </c>
      <c r="J12" s="36">
        <v>0</v>
      </c>
      <c r="K12" s="36">
        <v>0</v>
      </c>
      <c r="L12" s="36">
        <v>0</v>
      </c>
      <c r="M12" s="36">
        <v>0</v>
      </c>
      <c r="N12" s="36">
        <v>0</v>
      </c>
      <c r="O12" s="37">
        <v>1</v>
      </c>
      <c r="P12" s="36">
        <v>0</v>
      </c>
      <c r="Q12" s="36">
        <v>0</v>
      </c>
      <c r="R12" s="36">
        <v>0</v>
      </c>
      <c r="S12" s="36">
        <v>0</v>
      </c>
      <c r="T12" s="36">
        <v>0</v>
      </c>
      <c r="U12" s="36">
        <v>0</v>
      </c>
      <c r="V12" s="36">
        <v>0</v>
      </c>
      <c r="W12" s="36">
        <v>1</v>
      </c>
      <c r="X12" s="36">
        <v>0</v>
      </c>
      <c r="Y12" s="36">
        <v>0</v>
      </c>
      <c r="Z12" s="36">
        <v>0</v>
      </c>
      <c r="AA12" s="36">
        <v>0</v>
      </c>
      <c r="AB12" s="36">
        <v>0</v>
      </c>
      <c r="AC12" s="36">
        <v>0</v>
      </c>
      <c r="AD12" s="36">
        <v>0</v>
      </c>
      <c r="AE12" s="36">
        <v>0</v>
      </c>
      <c r="AF12" s="36">
        <v>0</v>
      </c>
      <c r="AG12" s="36">
        <v>0</v>
      </c>
      <c r="AH12" s="36">
        <v>0</v>
      </c>
      <c r="AI12" s="36">
        <v>0</v>
      </c>
      <c r="AJ12" s="36">
        <v>0</v>
      </c>
      <c r="AK12" s="36">
        <v>1</v>
      </c>
      <c r="AL12" s="36">
        <v>0</v>
      </c>
      <c r="AM12" s="36">
        <v>0</v>
      </c>
      <c r="AN12" s="36">
        <v>0</v>
      </c>
      <c r="AO12" s="36">
        <v>0</v>
      </c>
      <c r="AP12" s="36">
        <v>0</v>
      </c>
      <c r="AQ12" s="36">
        <v>0</v>
      </c>
      <c r="AR12" s="36">
        <v>1</v>
      </c>
      <c r="AS12" s="36">
        <v>0</v>
      </c>
      <c r="AT12" s="36">
        <v>0</v>
      </c>
      <c r="AU12" s="36">
        <v>0</v>
      </c>
      <c r="AV12" s="36">
        <v>0</v>
      </c>
      <c r="AW12" s="36">
        <v>0</v>
      </c>
      <c r="AX12" s="36">
        <v>0</v>
      </c>
      <c r="AY12" s="36">
        <v>0</v>
      </c>
      <c r="AZ12" s="36">
        <v>0</v>
      </c>
      <c r="BA12" s="36">
        <v>0</v>
      </c>
      <c r="BB12" s="36">
        <v>0</v>
      </c>
      <c r="BC12" s="36">
        <v>0</v>
      </c>
      <c r="BD12" s="36">
        <v>0</v>
      </c>
    </row>
    <row r="13" spans="1:56" ht="12.75" customHeight="1" x14ac:dyDescent="0.25">
      <c r="A13" s="9"/>
      <c r="B13" s="59" t="s">
        <v>115</v>
      </c>
      <c r="C13" s="58"/>
      <c r="D13" s="58"/>
      <c r="E13" s="12" t="s">
        <v>1</v>
      </c>
      <c r="G13" s="36">
        <v>0</v>
      </c>
      <c r="H13" s="36">
        <v>0</v>
      </c>
      <c r="I13" s="36">
        <v>0</v>
      </c>
      <c r="J13" s="36">
        <v>0</v>
      </c>
      <c r="K13" s="36">
        <v>0</v>
      </c>
      <c r="L13" s="36">
        <v>0</v>
      </c>
      <c r="M13" s="36">
        <v>0</v>
      </c>
      <c r="N13" s="36">
        <v>0</v>
      </c>
      <c r="O13" s="36">
        <v>0</v>
      </c>
      <c r="P13" s="36">
        <v>0</v>
      </c>
      <c r="Q13" s="36">
        <v>0</v>
      </c>
      <c r="R13" s="36">
        <v>0</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0</v>
      </c>
      <c r="AL13" s="36">
        <v>0</v>
      </c>
      <c r="AM13" s="36">
        <v>0</v>
      </c>
      <c r="AN13" s="36">
        <v>0</v>
      </c>
      <c r="AO13" s="36">
        <v>0</v>
      </c>
      <c r="AP13" s="36">
        <v>0</v>
      </c>
      <c r="AQ13" s="36">
        <v>0</v>
      </c>
      <c r="AR13" s="36">
        <v>0</v>
      </c>
      <c r="AS13" s="36">
        <v>0</v>
      </c>
      <c r="AT13" s="36">
        <v>0</v>
      </c>
      <c r="AU13" s="36">
        <v>0</v>
      </c>
      <c r="AV13" s="36">
        <v>0</v>
      </c>
      <c r="AW13" s="36">
        <v>0</v>
      </c>
      <c r="AX13" s="36">
        <v>0</v>
      </c>
      <c r="AY13" s="36">
        <v>0</v>
      </c>
      <c r="AZ13" s="36">
        <v>0</v>
      </c>
      <c r="BA13" s="36">
        <v>0</v>
      </c>
      <c r="BB13" s="36">
        <v>0</v>
      </c>
      <c r="BC13" s="36">
        <v>0</v>
      </c>
      <c r="BD13" s="36">
        <v>0</v>
      </c>
    </row>
    <row r="14" spans="1:56" ht="12.75" customHeight="1" x14ac:dyDescent="0.25">
      <c r="A14" s="9"/>
      <c r="B14" s="59" t="s">
        <v>114</v>
      </c>
      <c r="C14" s="58"/>
      <c r="D14" s="58"/>
      <c r="E14" s="12" t="s">
        <v>1</v>
      </c>
      <c r="G14" s="36">
        <v>0</v>
      </c>
      <c r="H14" s="36">
        <v>0</v>
      </c>
      <c r="I14" s="36">
        <v>0</v>
      </c>
      <c r="J14" s="36">
        <v>0</v>
      </c>
      <c r="K14" s="36">
        <v>0</v>
      </c>
      <c r="L14" s="36">
        <v>0</v>
      </c>
      <c r="M14" s="36">
        <v>0</v>
      </c>
      <c r="N14" s="36">
        <v>0</v>
      </c>
      <c r="O14" s="36">
        <v>0</v>
      </c>
      <c r="P14" s="36">
        <v>0</v>
      </c>
      <c r="Q14" s="36">
        <v>0</v>
      </c>
      <c r="R14" s="36">
        <v>0</v>
      </c>
      <c r="S14" s="36">
        <v>0</v>
      </c>
      <c r="T14" s="36">
        <v>0</v>
      </c>
      <c r="U14" s="36">
        <v>0</v>
      </c>
      <c r="V14" s="36">
        <v>0</v>
      </c>
      <c r="W14" s="36">
        <v>0</v>
      </c>
      <c r="X14" s="36">
        <v>0</v>
      </c>
      <c r="Y14" s="36">
        <v>0</v>
      </c>
      <c r="Z14" s="36">
        <v>0</v>
      </c>
      <c r="AA14" s="36">
        <v>0</v>
      </c>
      <c r="AB14" s="36">
        <v>0</v>
      </c>
      <c r="AC14" s="36">
        <v>0</v>
      </c>
      <c r="AD14" s="36">
        <v>0</v>
      </c>
      <c r="AE14" s="36">
        <v>0</v>
      </c>
      <c r="AF14" s="36">
        <v>0</v>
      </c>
      <c r="AG14" s="36">
        <v>0</v>
      </c>
      <c r="AH14" s="36">
        <v>0</v>
      </c>
      <c r="AI14" s="36">
        <v>0</v>
      </c>
      <c r="AJ14" s="36">
        <v>0</v>
      </c>
      <c r="AK14" s="36">
        <v>0</v>
      </c>
      <c r="AL14" s="36">
        <v>0</v>
      </c>
      <c r="AM14" s="36">
        <v>0</v>
      </c>
      <c r="AN14" s="36">
        <v>0</v>
      </c>
      <c r="AO14" s="36">
        <v>0</v>
      </c>
      <c r="AP14" s="36">
        <v>0</v>
      </c>
      <c r="AQ14" s="36">
        <v>0</v>
      </c>
      <c r="AR14" s="36">
        <v>0</v>
      </c>
      <c r="AS14" s="36">
        <v>0</v>
      </c>
      <c r="AT14" s="36">
        <v>0</v>
      </c>
      <c r="AU14" s="36">
        <v>0</v>
      </c>
      <c r="AV14" s="36">
        <v>0</v>
      </c>
      <c r="AW14" s="36">
        <v>0</v>
      </c>
      <c r="AX14" s="36">
        <v>0</v>
      </c>
      <c r="AY14" s="36">
        <v>0</v>
      </c>
      <c r="AZ14" s="36">
        <v>0</v>
      </c>
      <c r="BA14" s="36">
        <v>0</v>
      </c>
      <c r="BB14" s="36">
        <v>0</v>
      </c>
      <c r="BC14" s="36">
        <v>0</v>
      </c>
      <c r="BD14" s="36">
        <v>0</v>
      </c>
    </row>
    <row r="15" spans="1:56" ht="12.75" customHeight="1" x14ac:dyDescent="0.2">
      <c r="A15" s="9"/>
      <c r="B15" s="4" t="s">
        <v>113</v>
      </c>
      <c r="C15" s="58"/>
      <c r="D15" s="58"/>
      <c r="E15" s="12" t="s">
        <v>1</v>
      </c>
      <c r="G15" s="36">
        <v>0</v>
      </c>
      <c r="H15" s="36">
        <v>1</v>
      </c>
      <c r="I15" s="36">
        <v>0</v>
      </c>
      <c r="J15" s="36">
        <v>0</v>
      </c>
      <c r="K15" s="36">
        <v>0</v>
      </c>
      <c r="L15" s="36">
        <v>0</v>
      </c>
      <c r="M15" s="36">
        <v>0</v>
      </c>
      <c r="N15" s="36">
        <v>0</v>
      </c>
      <c r="O15" s="36">
        <v>1</v>
      </c>
      <c r="P15" s="36">
        <v>0</v>
      </c>
      <c r="Q15" s="36">
        <v>0</v>
      </c>
      <c r="R15" s="36">
        <v>0</v>
      </c>
      <c r="S15" s="36">
        <v>0</v>
      </c>
      <c r="T15" s="36">
        <v>0</v>
      </c>
      <c r="U15" s="36">
        <v>0</v>
      </c>
      <c r="V15" s="36">
        <v>0</v>
      </c>
      <c r="W15" s="36">
        <v>0</v>
      </c>
      <c r="X15" s="36">
        <v>0</v>
      </c>
      <c r="Y15" s="36">
        <v>0</v>
      </c>
      <c r="Z15" s="36">
        <v>0</v>
      </c>
      <c r="AA15" s="37">
        <v>1</v>
      </c>
      <c r="AB15" s="36">
        <v>0</v>
      </c>
      <c r="AC15" s="37">
        <v>1</v>
      </c>
      <c r="AD15" s="37">
        <v>1</v>
      </c>
      <c r="AE15" s="36">
        <v>0</v>
      </c>
      <c r="AF15" s="36">
        <v>0</v>
      </c>
      <c r="AG15" s="36">
        <v>0</v>
      </c>
      <c r="AH15" s="36">
        <v>0</v>
      </c>
      <c r="AI15" s="36">
        <v>0</v>
      </c>
      <c r="AJ15" s="36">
        <v>0</v>
      </c>
      <c r="AK15" s="36">
        <v>0</v>
      </c>
      <c r="AL15" s="36">
        <v>0</v>
      </c>
      <c r="AM15" s="36">
        <v>0</v>
      </c>
      <c r="AN15" s="36">
        <v>0</v>
      </c>
      <c r="AO15" s="36">
        <v>0</v>
      </c>
      <c r="AP15" s="36">
        <v>0</v>
      </c>
      <c r="AQ15" s="37">
        <v>1</v>
      </c>
      <c r="AR15" s="36">
        <v>0</v>
      </c>
      <c r="AS15" s="37">
        <v>1</v>
      </c>
      <c r="AT15" s="36">
        <v>0</v>
      </c>
      <c r="AU15" s="36">
        <v>0</v>
      </c>
      <c r="AV15" s="36">
        <v>0</v>
      </c>
      <c r="AW15" s="37">
        <v>1</v>
      </c>
      <c r="AX15" s="37">
        <v>1</v>
      </c>
      <c r="AY15" s="36">
        <v>0</v>
      </c>
      <c r="AZ15" s="36">
        <v>0</v>
      </c>
      <c r="BA15" s="36">
        <v>0</v>
      </c>
      <c r="BB15" s="36">
        <v>0</v>
      </c>
      <c r="BC15" s="36">
        <v>0</v>
      </c>
      <c r="BD15" s="37">
        <v>1</v>
      </c>
    </row>
    <row r="16" spans="1:56" ht="12.75" customHeight="1" x14ac:dyDescent="0.2">
      <c r="A16" s="9"/>
      <c r="B16" s="9"/>
      <c r="C16" s="9"/>
      <c r="D16" s="9"/>
      <c r="E16" s="3"/>
      <c r="G16" s="2"/>
      <c r="H16" s="2"/>
      <c r="I16" s="2"/>
      <c r="J16" s="2"/>
      <c r="K16" s="2"/>
      <c r="L16" s="2"/>
      <c r="M16" s="2"/>
      <c r="N16" s="2"/>
      <c r="O16" s="2"/>
      <c r="P16" s="2"/>
      <c r="Q16" s="57"/>
      <c r="R16" s="57"/>
      <c r="S16" s="57"/>
      <c r="T16" s="57"/>
      <c r="U16" s="57"/>
      <c r="V16" s="57"/>
      <c r="W16" s="57"/>
      <c r="X16" s="57"/>
      <c r="Y16" s="57"/>
      <c r="Z16" s="57"/>
      <c r="AA16" s="73"/>
      <c r="AB16" s="57"/>
      <c r="AC16" s="73"/>
      <c r="AD16" s="73"/>
      <c r="AE16" s="57"/>
      <c r="AF16" s="57"/>
      <c r="AG16" s="57"/>
      <c r="AH16" s="57"/>
      <c r="AI16" s="57"/>
      <c r="AJ16" s="57"/>
      <c r="AK16" s="57"/>
      <c r="AL16" s="57"/>
      <c r="AM16" s="57"/>
      <c r="AN16" s="57"/>
      <c r="AO16" s="57"/>
      <c r="AP16" s="57"/>
      <c r="AQ16" s="73"/>
      <c r="AR16" s="57"/>
      <c r="AS16" s="57"/>
      <c r="AT16" s="57"/>
      <c r="AU16" s="57"/>
      <c r="AV16" s="57"/>
      <c r="AW16" s="73"/>
      <c r="AX16" s="73"/>
      <c r="AY16" s="57"/>
      <c r="AZ16" s="57"/>
      <c r="BA16" s="57"/>
      <c r="BB16" s="57"/>
      <c r="BC16" s="57"/>
      <c r="BD16" s="73"/>
    </row>
    <row r="17" spans="1:56" ht="12.75" customHeight="1" x14ac:dyDescent="0.2">
      <c r="A17" s="31" t="s">
        <v>112</v>
      </c>
      <c r="B17" s="9"/>
      <c r="C17" s="9"/>
      <c r="D17" s="9"/>
      <c r="E17" s="12"/>
      <c r="G17" s="9"/>
      <c r="H17" s="9"/>
      <c r="I17" s="9"/>
      <c r="J17" s="9"/>
      <c r="K17" s="9"/>
      <c r="L17" s="9"/>
      <c r="M17" s="9"/>
      <c r="N17" s="9"/>
      <c r="O17" s="9"/>
      <c r="P17" s="9"/>
      <c r="Q17" s="32"/>
      <c r="R17" s="32"/>
      <c r="S17" s="32"/>
      <c r="T17" s="32"/>
      <c r="U17" s="32"/>
      <c r="V17" s="32"/>
      <c r="W17" s="32"/>
      <c r="X17" s="32"/>
      <c r="Y17" s="32"/>
      <c r="Z17" s="32"/>
      <c r="AA17" s="74"/>
      <c r="AB17" s="32"/>
      <c r="AC17" s="74"/>
      <c r="AD17" s="74"/>
      <c r="AE17" s="32"/>
      <c r="AF17" s="32"/>
      <c r="AG17" s="32"/>
      <c r="AH17" s="32"/>
      <c r="AI17" s="32"/>
      <c r="AJ17" s="32"/>
      <c r="AK17" s="32"/>
      <c r="AL17" s="32"/>
      <c r="AM17" s="32"/>
      <c r="AN17" s="32"/>
      <c r="AO17" s="32"/>
      <c r="AP17" s="32"/>
      <c r="AQ17" s="74"/>
      <c r="AR17" s="32"/>
      <c r="AS17" s="32"/>
      <c r="AT17" s="32"/>
      <c r="AU17" s="32"/>
      <c r="AV17" s="32"/>
      <c r="AW17" s="74"/>
      <c r="AX17" s="74"/>
      <c r="AY17" s="32"/>
      <c r="AZ17" s="32"/>
      <c r="BA17" s="32"/>
      <c r="BB17" s="32"/>
      <c r="BC17" s="32"/>
      <c r="BD17" s="74"/>
    </row>
    <row r="18" spans="1:56" ht="12.75" customHeight="1" x14ac:dyDescent="0.2">
      <c r="A18" s="9"/>
      <c r="B18" s="31" t="s">
        <v>111</v>
      </c>
      <c r="C18" s="9"/>
      <c r="D18" s="9"/>
      <c r="E18" s="12" t="s">
        <v>1</v>
      </c>
      <c r="G18" s="30" t="s">
        <v>110</v>
      </c>
      <c r="H18" s="30" t="s">
        <v>110</v>
      </c>
      <c r="I18" s="30" t="s">
        <v>110</v>
      </c>
      <c r="J18" s="30" t="s">
        <v>110</v>
      </c>
      <c r="K18" s="30" t="s">
        <v>110</v>
      </c>
      <c r="L18" s="30" t="s">
        <v>110</v>
      </c>
      <c r="M18" s="30" t="s">
        <v>110</v>
      </c>
      <c r="N18" s="30" t="s">
        <v>110</v>
      </c>
      <c r="O18" s="30" t="s">
        <v>110</v>
      </c>
      <c r="P18" s="30" t="s">
        <v>110</v>
      </c>
      <c r="Q18" s="30" t="s">
        <v>110</v>
      </c>
      <c r="R18" s="30" t="s">
        <v>110</v>
      </c>
      <c r="S18" s="30" t="s">
        <v>110</v>
      </c>
      <c r="T18" s="30" t="s">
        <v>110</v>
      </c>
      <c r="U18" s="30" t="s">
        <v>110</v>
      </c>
      <c r="V18" s="30" t="s">
        <v>110</v>
      </c>
      <c r="W18" s="30" t="s">
        <v>110</v>
      </c>
      <c r="X18" s="30" t="s">
        <v>110</v>
      </c>
      <c r="Y18" s="30" t="s">
        <v>110</v>
      </c>
      <c r="Z18" s="30" t="s">
        <v>110</v>
      </c>
      <c r="AA18" s="30" t="s">
        <v>110</v>
      </c>
      <c r="AB18" s="30" t="s">
        <v>110</v>
      </c>
      <c r="AC18" s="30" t="s">
        <v>110</v>
      </c>
      <c r="AD18" s="30" t="s">
        <v>110</v>
      </c>
      <c r="AE18" s="30" t="s">
        <v>110</v>
      </c>
      <c r="AF18" s="30" t="s">
        <v>110</v>
      </c>
      <c r="AG18" s="30" t="s">
        <v>110</v>
      </c>
      <c r="AH18" s="30" t="s">
        <v>110</v>
      </c>
      <c r="AI18" s="30" t="s">
        <v>110</v>
      </c>
      <c r="AJ18" s="30" t="s">
        <v>110</v>
      </c>
      <c r="AK18" s="30" t="s">
        <v>110</v>
      </c>
      <c r="AL18" s="30" t="s">
        <v>110</v>
      </c>
      <c r="AM18" s="30" t="s">
        <v>110</v>
      </c>
      <c r="AN18" s="30" t="s">
        <v>110</v>
      </c>
      <c r="AO18" s="30" t="s">
        <v>110</v>
      </c>
      <c r="AP18" s="30" t="s">
        <v>110</v>
      </c>
      <c r="AQ18" s="30" t="s">
        <v>110</v>
      </c>
      <c r="AR18" s="30" t="s">
        <v>110</v>
      </c>
      <c r="AS18" s="30" t="s">
        <v>110</v>
      </c>
      <c r="AT18" s="30" t="s">
        <v>110</v>
      </c>
      <c r="AU18" s="30" t="s">
        <v>110</v>
      </c>
      <c r="AV18" s="30" t="s">
        <v>110</v>
      </c>
      <c r="AW18" s="30" t="s">
        <v>110</v>
      </c>
      <c r="AX18" s="30" t="s">
        <v>110</v>
      </c>
      <c r="AY18" s="30" t="s">
        <v>110</v>
      </c>
      <c r="AZ18" s="30" t="s">
        <v>110</v>
      </c>
      <c r="BA18" s="30" t="s">
        <v>110</v>
      </c>
      <c r="BB18" s="30" t="s">
        <v>110</v>
      </c>
      <c r="BC18" s="30" t="s">
        <v>110</v>
      </c>
      <c r="BD18" s="30" t="s">
        <v>110</v>
      </c>
    </row>
    <row r="19" spans="1:56" ht="12.75" customHeight="1" x14ac:dyDescent="0.2">
      <c r="A19" s="9"/>
      <c r="B19" s="31" t="s">
        <v>109</v>
      </c>
      <c r="C19" s="9"/>
      <c r="D19" s="9"/>
      <c r="E19" s="12" t="s">
        <v>1</v>
      </c>
      <c r="G19" s="36" t="s">
        <v>174</v>
      </c>
      <c r="H19" s="36" t="s">
        <v>175</v>
      </c>
      <c r="I19" s="36" t="s">
        <v>176</v>
      </c>
      <c r="J19" s="36" t="s">
        <v>177</v>
      </c>
      <c r="K19" s="36" t="s">
        <v>178</v>
      </c>
      <c r="L19" s="36" t="s">
        <v>179</v>
      </c>
      <c r="M19" s="36" t="s">
        <v>180</v>
      </c>
      <c r="N19" s="36" t="s">
        <v>181</v>
      </c>
      <c r="O19" s="36" t="s">
        <v>182</v>
      </c>
      <c r="P19" s="36" t="s">
        <v>183</v>
      </c>
      <c r="Q19" s="36" t="s">
        <v>184</v>
      </c>
      <c r="R19" s="36" t="s">
        <v>185</v>
      </c>
      <c r="S19" s="36" t="s">
        <v>186</v>
      </c>
      <c r="T19" s="36" t="s">
        <v>187</v>
      </c>
      <c r="U19" s="36" t="s">
        <v>188</v>
      </c>
      <c r="V19" s="36" t="s">
        <v>189</v>
      </c>
      <c r="W19" s="36" t="s">
        <v>190</v>
      </c>
      <c r="X19" s="36" t="s">
        <v>191</v>
      </c>
      <c r="Y19" s="36" t="s">
        <v>192</v>
      </c>
      <c r="Z19" s="36" t="s">
        <v>193</v>
      </c>
      <c r="AA19" s="36" t="s">
        <v>194</v>
      </c>
      <c r="AB19" s="36" t="s">
        <v>195</v>
      </c>
      <c r="AC19" s="36" t="s">
        <v>196</v>
      </c>
      <c r="AD19" s="36" t="s">
        <v>197</v>
      </c>
      <c r="AE19" s="36" t="s">
        <v>198</v>
      </c>
      <c r="AF19" s="36" t="s">
        <v>199</v>
      </c>
      <c r="AG19" s="36" t="s">
        <v>200</v>
      </c>
      <c r="AH19" s="36" t="s">
        <v>201</v>
      </c>
      <c r="AI19" s="36" t="s">
        <v>202</v>
      </c>
      <c r="AJ19" s="36" t="s">
        <v>203</v>
      </c>
      <c r="AK19" s="36" t="s">
        <v>204</v>
      </c>
      <c r="AL19" s="36" t="s">
        <v>205</v>
      </c>
      <c r="AM19" s="36" t="s">
        <v>206</v>
      </c>
      <c r="AN19" s="36" t="s">
        <v>207</v>
      </c>
      <c r="AO19" s="36" t="s">
        <v>208</v>
      </c>
      <c r="AP19" s="36" t="s">
        <v>209</v>
      </c>
      <c r="AQ19" s="36" t="s">
        <v>210</v>
      </c>
      <c r="AR19" s="36" t="s">
        <v>211</v>
      </c>
      <c r="AS19" s="36" t="s">
        <v>212</v>
      </c>
      <c r="AT19" s="36" t="s">
        <v>213</v>
      </c>
      <c r="AU19" s="36" t="s">
        <v>214</v>
      </c>
      <c r="AV19" s="36" t="s">
        <v>215</v>
      </c>
      <c r="AW19" s="36" t="s">
        <v>216</v>
      </c>
      <c r="AX19" s="36" t="s">
        <v>217</v>
      </c>
      <c r="AY19" s="36" t="s">
        <v>218</v>
      </c>
      <c r="AZ19" s="36" t="s">
        <v>219</v>
      </c>
      <c r="BA19" s="36" t="s">
        <v>220</v>
      </c>
      <c r="BB19" s="36" t="s">
        <v>221</v>
      </c>
      <c r="BC19" s="36" t="s">
        <v>222</v>
      </c>
      <c r="BD19" s="36" t="s">
        <v>223</v>
      </c>
    </row>
    <row r="20" spans="1:56" ht="12.75" customHeight="1" x14ac:dyDescent="0.2">
      <c r="A20" s="9"/>
      <c r="B20" s="31" t="s">
        <v>108</v>
      </c>
      <c r="C20" s="9"/>
      <c r="D20" s="9"/>
      <c r="E20" s="12" t="s">
        <v>107</v>
      </c>
      <c r="G20" s="30"/>
      <c r="H20" s="30"/>
      <c r="I20" s="30"/>
      <c r="J20" s="30"/>
      <c r="K20" s="30"/>
      <c r="L20" s="30"/>
      <c r="M20" s="30"/>
      <c r="N20" s="30"/>
      <c r="O20" s="30"/>
      <c r="P20" s="30"/>
      <c r="Q20" s="30"/>
      <c r="R20" s="30"/>
      <c r="S20" s="30"/>
      <c r="T20" s="30"/>
      <c r="U20" s="30"/>
      <c r="V20" s="30"/>
      <c r="W20" s="30"/>
      <c r="X20" s="30"/>
      <c r="Y20" s="30"/>
      <c r="Z20" s="30"/>
      <c r="AA20" s="30"/>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row>
    <row r="21" spans="1:56" ht="12.75" customHeight="1" x14ac:dyDescent="0.2">
      <c r="A21" s="9"/>
      <c r="B21" s="31" t="s">
        <v>106</v>
      </c>
      <c r="C21" s="9"/>
      <c r="D21" s="9"/>
      <c r="E21" s="12" t="s">
        <v>105</v>
      </c>
      <c r="G21" s="36">
        <v>2340</v>
      </c>
      <c r="H21" s="36">
        <v>4100</v>
      </c>
      <c r="I21" s="36">
        <v>500</v>
      </c>
      <c r="J21" s="36">
        <v>6121</v>
      </c>
      <c r="K21" s="36">
        <v>1120</v>
      </c>
      <c r="L21" s="41">
        <v>7240</v>
      </c>
      <c r="M21" s="36">
        <v>1600</v>
      </c>
      <c r="N21" s="36">
        <v>1325</v>
      </c>
      <c r="O21" s="36">
        <v>3817</v>
      </c>
      <c r="P21" s="36">
        <v>10721</v>
      </c>
      <c r="Q21" s="36">
        <v>5063</v>
      </c>
      <c r="R21" s="36">
        <v>7395</v>
      </c>
      <c r="S21" s="36">
        <v>3997</v>
      </c>
      <c r="T21" s="36">
        <v>5300</v>
      </c>
      <c r="U21" s="36">
        <v>1000</v>
      </c>
      <c r="V21" s="36">
        <v>7450</v>
      </c>
      <c r="W21" s="36">
        <v>2200</v>
      </c>
      <c r="X21" s="41">
        <v>7240</v>
      </c>
      <c r="Y21" s="36">
        <v>4300</v>
      </c>
      <c r="Z21" s="36">
        <v>3400</v>
      </c>
      <c r="AA21" s="36">
        <v>2228</v>
      </c>
      <c r="AB21" s="36">
        <v>2005</v>
      </c>
      <c r="AC21" s="36">
        <v>2290</v>
      </c>
      <c r="AD21" s="36">
        <v>864</v>
      </c>
      <c r="AE21" s="36">
        <v>9670</v>
      </c>
      <c r="AF21" s="36">
        <v>6822</v>
      </c>
      <c r="AG21" s="36">
        <v>1460</v>
      </c>
      <c r="AH21" s="36">
        <v>12190</v>
      </c>
      <c r="AI21" s="36">
        <v>4100</v>
      </c>
      <c r="AJ21" s="36">
        <v>3375</v>
      </c>
      <c r="AK21" s="36">
        <v>2500</v>
      </c>
      <c r="AL21" s="36">
        <v>2800</v>
      </c>
      <c r="AM21" s="36">
        <v>8200</v>
      </c>
      <c r="AN21" s="36">
        <v>1167</v>
      </c>
      <c r="AO21" s="36">
        <v>3260</v>
      </c>
      <c r="AP21" s="36">
        <v>8390</v>
      </c>
      <c r="AQ21" s="36">
        <v>1690</v>
      </c>
      <c r="AR21" s="36">
        <v>2677</v>
      </c>
      <c r="AS21" s="36">
        <v>1800</v>
      </c>
      <c r="AT21" s="36">
        <v>3800</v>
      </c>
      <c r="AU21" s="36">
        <v>2200</v>
      </c>
      <c r="AV21" s="36">
        <v>1300</v>
      </c>
      <c r="AW21" s="36">
        <v>400</v>
      </c>
      <c r="AX21" s="37">
        <v>2017</v>
      </c>
      <c r="AY21" s="36">
        <v>2700</v>
      </c>
      <c r="AZ21" s="36">
        <v>9200</v>
      </c>
      <c r="BA21" s="36">
        <v>5604</v>
      </c>
      <c r="BB21" s="36">
        <v>5800</v>
      </c>
      <c r="BC21" s="36">
        <v>5800</v>
      </c>
      <c r="BD21" s="36">
        <v>1638</v>
      </c>
    </row>
    <row r="22" spans="1:56" ht="12.75" customHeight="1" x14ac:dyDescent="0.2">
      <c r="A22" s="9"/>
      <c r="B22" s="31" t="s">
        <v>104</v>
      </c>
      <c r="C22" s="9"/>
      <c r="D22" s="9"/>
      <c r="E22" s="12" t="s">
        <v>103</v>
      </c>
      <c r="G22" s="36">
        <v>4.3</v>
      </c>
      <c r="H22" s="36">
        <v>2044</v>
      </c>
      <c r="I22" s="36">
        <v>2.89</v>
      </c>
      <c r="J22" s="36">
        <v>55.8</v>
      </c>
      <c r="K22" s="36">
        <v>35548</v>
      </c>
      <c r="L22" s="36">
        <v>2385</v>
      </c>
      <c r="M22" s="36">
        <v>25</v>
      </c>
      <c r="N22" s="36">
        <v>6.6</v>
      </c>
      <c r="O22" s="36">
        <v>1286</v>
      </c>
      <c r="P22" s="36">
        <v>362</v>
      </c>
      <c r="Q22" s="36">
        <v>124</v>
      </c>
      <c r="R22" s="36">
        <v>293</v>
      </c>
      <c r="S22" s="36">
        <v>55</v>
      </c>
      <c r="T22" s="36">
        <v>195</v>
      </c>
      <c r="U22" s="36">
        <v>10.5</v>
      </c>
      <c r="V22" s="36">
        <v>14</v>
      </c>
      <c r="W22" s="36">
        <v>5004</v>
      </c>
      <c r="X22" s="36">
        <v>28.4</v>
      </c>
      <c r="Y22" s="36">
        <v>7227</v>
      </c>
      <c r="Z22" s="36">
        <v>357</v>
      </c>
      <c r="AA22" s="36">
        <v>277</v>
      </c>
      <c r="AB22" s="36">
        <v>13.6</v>
      </c>
      <c r="AC22" s="36">
        <v>7693</v>
      </c>
      <c r="AD22" s="36">
        <v>75004</v>
      </c>
      <c r="AE22" s="36">
        <v>91.7</v>
      </c>
      <c r="AF22" s="36">
        <v>102</v>
      </c>
      <c r="AG22" s="36">
        <v>2.7</v>
      </c>
      <c r="AH22" s="36">
        <v>95</v>
      </c>
      <c r="AI22" s="36">
        <v>1253</v>
      </c>
      <c r="AJ22" s="36">
        <v>43.9</v>
      </c>
      <c r="AK22" s="36">
        <v>571</v>
      </c>
      <c r="AL22" s="36">
        <v>3987</v>
      </c>
      <c r="AM22" s="36">
        <v>30.5</v>
      </c>
      <c r="AN22" s="36">
        <v>3.5</v>
      </c>
      <c r="AO22" s="36">
        <v>81.099999999999994</v>
      </c>
      <c r="AP22" s="36">
        <v>43.4</v>
      </c>
      <c r="AQ22" s="36">
        <v>31321</v>
      </c>
      <c r="AR22" s="36">
        <v>61.4</v>
      </c>
      <c r="AS22" s="36">
        <v>416</v>
      </c>
      <c r="AT22" s="36">
        <v>21.4</v>
      </c>
      <c r="AU22" s="36">
        <v>4.5</v>
      </c>
      <c r="AV22" s="36">
        <v>140</v>
      </c>
      <c r="AW22" s="36">
        <v>5526</v>
      </c>
      <c r="AX22" s="36">
        <v>88788</v>
      </c>
      <c r="AY22" s="36">
        <v>15.3</v>
      </c>
      <c r="AZ22" s="36">
        <v>1517</v>
      </c>
      <c r="BA22" s="36">
        <v>1998</v>
      </c>
      <c r="BB22" s="36">
        <v>285</v>
      </c>
      <c r="BC22" s="36">
        <v>4.5</v>
      </c>
      <c r="BD22" s="36">
        <v>1433</v>
      </c>
    </row>
    <row r="23" spans="1:56" ht="12.75" customHeight="1" x14ac:dyDescent="0.2">
      <c r="A23" s="9"/>
      <c r="B23" s="31" t="s">
        <v>102</v>
      </c>
      <c r="C23" s="9"/>
      <c r="D23" s="9"/>
      <c r="E23" s="12" t="s">
        <v>76</v>
      </c>
      <c r="G23" s="37">
        <v>2</v>
      </c>
      <c r="H23" s="37">
        <v>891</v>
      </c>
      <c r="I23" s="37">
        <v>8</v>
      </c>
      <c r="J23" s="37">
        <v>3</v>
      </c>
      <c r="K23" s="37">
        <v>2430</v>
      </c>
      <c r="L23" s="37">
        <v>15</v>
      </c>
      <c r="M23" s="37">
        <v>10</v>
      </c>
      <c r="N23" s="37">
        <v>6</v>
      </c>
      <c r="O23" s="37">
        <v>198</v>
      </c>
      <c r="P23" s="37">
        <v>24</v>
      </c>
      <c r="Q23" s="37">
        <v>12</v>
      </c>
      <c r="R23" s="37">
        <v>19</v>
      </c>
      <c r="S23" s="37">
        <v>15</v>
      </c>
      <c r="T23" s="37">
        <v>11</v>
      </c>
      <c r="U23" s="37">
        <v>4</v>
      </c>
      <c r="V23" s="37">
        <v>4</v>
      </c>
      <c r="W23" s="37">
        <v>220</v>
      </c>
      <c r="X23" s="37">
        <v>1</v>
      </c>
      <c r="Y23" s="37">
        <v>422</v>
      </c>
      <c r="Z23" s="37">
        <v>55</v>
      </c>
      <c r="AA23" s="37">
        <v>47</v>
      </c>
      <c r="AB23" s="37">
        <v>16</v>
      </c>
      <c r="AC23" s="37">
        <v>744</v>
      </c>
      <c r="AD23" s="37">
        <v>9448</v>
      </c>
      <c r="AE23" s="37">
        <v>6</v>
      </c>
      <c r="AF23" s="37">
        <v>12</v>
      </c>
      <c r="AG23" s="37">
        <v>1</v>
      </c>
      <c r="AH23" s="37">
        <v>4</v>
      </c>
      <c r="AI23" s="37">
        <v>47</v>
      </c>
      <c r="AJ23" s="37">
        <v>6</v>
      </c>
      <c r="AK23" s="37">
        <v>35</v>
      </c>
      <c r="AL23" s="37">
        <v>283</v>
      </c>
      <c r="AM23" s="37">
        <v>3</v>
      </c>
      <c r="AN23" s="41">
        <v>1</v>
      </c>
      <c r="AO23" s="37">
        <v>5</v>
      </c>
      <c r="AP23" s="37">
        <v>3</v>
      </c>
      <c r="AQ23" s="37">
        <v>2600</v>
      </c>
      <c r="AR23" s="37">
        <v>29</v>
      </c>
      <c r="AS23" s="37">
        <v>13</v>
      </c>
      <c r="AT23" s="37">
        <v>15</v>
      </c>
      <c r="AU23" s="41">
        <v>1</v>
      </c>
      <c r="AV23" s="37">
        <v>46</v>
      </c>
      <c r="AW23" s="37">
        <v>416</v>
      </c>
      <c r="AX23" s="37">
        <v>10341</v>
      </c>
      <c r="AY23" s="37">
        <v>5</v>
      </c>
      <c r="AZ23" s="37">
        <v>31</v>
      </c>
      <c r="BA23" s="37">
        <v>101</v>
      </c>
      <c r="BB23" s="37">
        <v>34</v>
      </c>
      <c r="BC23" s="37">
        <v>1</v>
      </c>
      <c r="BD23" s="37">
        <v>519</v>
      </c>
    </row>
    <row r="24" spans="1:56" ht="12.75" customHeight="1" x14ac:dyDescent="0.2">
      <c r="A24" s="9"/>
      <c r="B24" s="31" t="s">
        <v>607</v>
      </c>
      <c r="C24" s="9"/>
      <c r="D24" s="9"/>
      <c r="E24" s="12"/>
      <c r="G24" s="37">
        <v>0</v>
      </c>
      <c r="H24" s="37">
        <v>11</v>
      </c>
      <c r="I24" s="37">
        <v>1</v>
      </c>
      <c r="J24" s="37">
        <v>1</v>
      </c>
      <c r="K24" s="37">
        <v>265</v>
      </c>
      <c r="L24" s="37">
        <v>3</v>
      </c>
      <c r="M24" s="37">
        <v>0</v>
      </c>
      <c r="N24" s="37">
        <v>1</v>
      </c>
      <c r="O24" s="37">
        <v>29</v>
      </c>
      <c r="P24" s="37">
        <v>4</v>
      </c>
      <c r="Q24" s="37">
        <v>0</v>
      </c>
      <c r="R24" s="37">
        <v>4</v>
      </c>
      <c r="S24" s="37">
        <v>2</v>
      </c>
      <c r="T24" s="37">
        <v>3</v>
      </c>
      <c r="U24" s="37">
        <v>2</v>
      </c>
      <c r="V24" s="37">
        <v>0</v>
      </c>
      <c r="W24" s="37">
        <v>52</v>
      </c>
      <c r="X24" s="37">
        <v>0</v>
      </c>
      <c r="Y24" s="37">
        <v>177</v>
      </c>
      <c r="Z24" s="37">
        <v>3</v>
      </c>
      <c r="AA24" s="37">
        <v>3</v>
      </c>
      <c r="AB24" s="37">
        <v>1</v>
      </c>
      <c r="AC24" s="37">
        <v>14</v>
      </c>
      <c r="AD24" s="37">
        <v>23</v>
      </c>
      <c r="AE24" s="37">
        <v>1</v>
      </c>
      <c r="AF24" s="37">
        <v>1</v>
      </c>
      <c r="AG24" s="37">
        <v>1</v>
      </c>
      <c r="AH24" s="37">
        <v>7</v>
      </c>
      <c r="AI24" s="37">
        <v>18</v>
      </c>
      <c r="AJ24" s="37">
        <v>1</v>
      </c>
      <c r="AK24" s="37">
        <v>7</v>
      </c>
      <c r="AL24" s="37">
        <v>56</v>
      </c>
      <c r="AM24" s="37">
        <v>1</v>
      </c>
      <c r="AN24" s="41">
        <v>0</v>
      </c>
      <c r="AO24" s="37">
        <v>5</v>
      </c>
      <c r="AP24" s="37">
        <v>0</v>
      </c>
      <c r="AQ24" s="37">
        <v>821</v>
      </c>
      <c r="AR24" s="37">
        <v>2</v>
      </c>
      <c r="AS24" s="37">
        <v>2</v>
      </c>
      <c r="AT24" s="37">
        <v>0</v>
      </c>
      <c r="AU24" s="41">
        <v>0</v>
      </c>
      <c r="AV24" s="37">
        <v>6</v>
      </c>
      <c r="AW24" s="37">
        <v>6</v>
      </c>
      <c r="AX24" s="37">
        <v>87</v>
      </c>
      <c r="AY24" s="37">
        <v>1</v>
      </c>
      <c r="AZ24" s="37">
        <v>6</v>
      </c>
      <c r="BA24" s="37">
        <v>51</v>
      </c>
      <c r="BB24" s="37">
        <v>0</v>
      </c>
      <c r="BC24" s="37">
        <v>0</v>
      </c>
      <c r="BD24" s="37">
        <v>17</v>
      </c>
    </row>
    <row r="25" spans="1:56" ht="12.75" customHeight="1" x14ac:dyDescent="0.25">
      <c r="A25" s="9"/>
      <c r="B25" s="31" t="s">
        <v>608</v>
      </c>
      <c r="C25" s="9"/>
      <c r="D25" s="9"/>
      <c r="E25" s="12" t="s">
        <v>604</v>
      </c>
      <c r="G25" s="83">
        <v>2.7749999999999999</v>
      </c>
      <c r="H25" s="83">
        <v>2.7749999999999999</v>
      </c>
      <c r="I25" s="83">
        <v>2.7749999999999999</v>
      </c>
      <c r="J25" s="83">
        <v>2.7749999999999999</v>
      </c>
      <c r="K25" s="83">
        <v>2.7749999999999999</v>
      </c>
      <c r="L25" s="83">
        <v>2.7749999999999999</v>
      </c>
      <c r="M25" s="83">
        <v>2.7749999999999999</v>
      </c>
      <c r="N25" s="83">
        <v>2.7749999999999999</v>
      </c>
      <c r="O25" s="83">
        <v>2.7749999999999999</v>
      </c>
      <c r="P25" s="83">
        <v>2.7749999999999999</v>
      </c>
      <c r="Q25" s="83">
        <v>2.7749999999999999</v>
      </c>
      <c r="R25" s="83">
        <v>2.7749999999999999</v>
      </c>
      <c r="S25" s="83">
        <v>2.7749999999999999</v>
      </c>
      <c r="T25" s="83">
        <v>2.7749999999999999</v>
      </c>
      <c r="U25" s="83">
        <v>2.7749999999999999</v>
      </c>
      <c r="V25" s="83">
        <v>2.7749999999999999</v>
      </c>
      <c r="W25" s="83">
        <v>2.7749999999999999</v>
      </c>
      <c r="X25" s="83">
        <v>2.7749999999999999</v>
      </c>
      <c r="Y25" s="83">
        <v>2.7749999999999999</v>
      </c>
      <c r="Z25" s="83">
        <v>2.7749999999999999</v>
      </c>
      <c r="AA25" s="83">
        <v>2.7749999999999999</v>
      </c>
      <c r="AB25" s="83">
        <v>2.7749999999999999</v>
      </c>
      <c r="AC25" s="83">
        <v>2.7749999999999999</v>
      </c>
      <c r="AD25" s="83">
        <v>2.7749999999999999</v>
      </c>
      <c r="AE25" s="83">
        <v>2.7749999999999999</v>
      </c>
      <c r="AF25" s="83">
        <v>2.7749999999999999</v>
      </c>
      <c r="AG25" s="83">
        <v>2.7749999999999999</v>
      </c>
      <c r="AH25" s="83">
        <v>2.7749999999999999</v>
      </c>
      <c r="AI25" s="83">
        <v>2.7749999999999999</v>
      </c>
      <c r="AJ25" s="83">
        <v>2.7749999999999999</v>
      </c>
      <c r="AK25" s="83">
        <v>2.7749999999999999</v>
      </c>
      <c r="AL25" s="83">
        <v>2.7749999999999999</v>
      </c>
      <c r="AM25" s="83">
        <v>2.7749999999999999</v>
      </c>
      <c r="AN25" s="83">
        <v>2.7749999999999999</v>
      </c>
      <c r="AO25" s="83">
        <v>2.7749999999999999</v>
      </c>
      <c r="AP25" s="83">
        <v>2.7749999999999999</v>
      </c>
      <c r="AQ25" s="83">
        <v>2.7749999999999999</v>
      </c>
      <c r="AR25" s="83">
        <v>2.7749999999999999</v>
      </c>
      <c r="AS25" s="83">
        <v>2.7749999999999999</v>
      </c>
      <c r="AT25" s="83">
        <v>2.7749999999999999</v>
      </c>
      <c r="AU25" s="83">
        <v>2.7749999999999999</v>
      </c>
      <c r="AV25" s="83">
        <v>2.7749999999999999</v>
      </c>
      <c r="AW25" s="83">
        <v>2.7749999999999999</v>
      </c>
      <c r="AX25" s="83">
        <v>2.7749999999999999</v>
      </c>
      <c r="AY25" s="83">
        <v>2.7749999999999999</v>
      </c>
      <c r="AZ25" s="83">
        <v>2.7749999999999999</v>
      </c>
      <c r="BA25" s="83">
        <v>2.7749999999999999</v>
      </c>
      <c r="BB25" s="83">
        <v>2.7749999999999999</v>
      </c>
      <c r="BC25" s="83">
        <v>2.7749999999999999</v>
      </c>
      <c r="BD25" s="83">
        <v>2.7749999999999999</v>
      </c>
    </row>
    <row r="26" spans="1:56" ht="12.75" customHeight="1" x14ac:dyDescent="0.25">
      <c r="A26" s="9"/>
      <c r="B26" s="31" t="s">
        <v>609</v>
      </c>
      <c r="C26" s="9"/>
      <c r="D26" s="9"/>
      <c r="E26" s="12" t="s">
        <v>605</v>
      </c>
      <c r="G26" s="83">
        <v>3</v>
      </c>
      <c r="H26" s="83">
        <v>3</v>
      </c>
      <c r="I26" s="83">
        <v>3</v>
      </c>
      <c r="J26" s="83">
        <v>3</v>
      </c>
      <c r="K26" s="83">
        <v>3</v>
      </c>
      <c r="L26" s="83">
        <v>3</v>
      </c>
      <c r="M26" s="83">
        <v>3</v>
      </c>
      <c r="N26" s="83">
        <v>3</v>
      </c>
      <c r="O26" s="83">
        <v>3</v>
      </c>
      <c r="P26" s="83">
        <v>3</v>
      </c>
      <c r="Q26" s="83">
        <v>3</v>
      </c>
      <c r="R26" s="83">
        <v>3</v>
      </c>
      <c r="S26" s="83">
        <v>3</v>
      </c>
      <c r="T26" s="83">
        <v>3</v>
      </c>
      <c r="U26" s="83">
        <v>3</v>
      </c>
      <c r="V26" s="83">
        <v>3</v>
      </c>
      <c r="W26" s="83">
        <v>3</v>
      </c>
      <c r="X26" s="83">
        <v>3</v>
      </c>
      <c r="Y26" s="83">
        <v>3</v>
      </c>
      <c r="Z26" s="83">
        <v>3</v>
      </c>
      <c r="AA26" s="83">
        <v>3</v>
      </c>
      <c r="AB26" s="83">
        <v>3</v>
      </c>
      <c r="AC26" s="83">
        <v>3</v>
      </c>
      <c r="AD26" s="83">
        <v>3</v>
      </c>
      <c r="AE26" s="83">
        <v>3</v>
      </c>
      <c r="AF26" s="83">
        <v>3</v>
      </c>
      <c r="AG26" s="83">
        <v>3</v>
      </c>
      <c r="AH26" s="83">
        <v>3</v>
      </c>
      <c r="AI26" s="83">
        <v>3</v>
      </c>
      <c r="AJ26" s="83">
        <v>3</v>
      </c>
      <c r="AK26" s="83">
        <v>3</v>
      </c>
      <c r="AL26" s="83">
        <v>3</v>
      </c>
      <c r="AM26" s="83">
        <v>3</v>
      </c>
      <c r="AN26" s="83">
        <v>3</v>
      </c>
      <c r="AO26" s="83">
        <v>3</v>
      </c>
      <c r="AP26" s="83">
        <v>3</v>
      </c>
      <c r="AQ26" s="83">
        <v>3</v>
      </c>
      <c r="AR26" s="83">
        <v>3</v>
      </c>
      <c r="AS26" s="83">
        <v>3</v>
      </c>
      <c r="AT26" s="83">
        <v>3</v>
      </c>
      <c r="AU26" s="83">
        <v>3</v>
      </c>
      <c r="AV26" s="83">
        <v>3</v>
      </c>
      <c r="AW26" s="83">
        <v>3</v>
      </c>
      <c r="AX26" s="83">
        <v>3</v>
      </c>
      <c r="AY26" s="83">
        <v>3</v>
      </c>
      <c r="AZ26" s="83">
        <v>3</v>
      </c>
      <c r="BA26" s="83">
        <v>3</v>
      </c>
      <c r="BB26" s="83">
        <v>3</v>
      </c>
      <c r="BC26" s="83">
        <v>3</v>
      </c>
      <c r="BD26" s="83">
        <v>3</v>
      </c>
    </row>
    <row r="27" spans="1:56" ht="12.75" customHeight="1" x14ac:dyDescent="0.2">
      <c r="A27" s="9"/>
      <c r="B27" s="31" t="s">
        <v>612</v>
      </c>
      <c r="C27" s="9"/>
      <c r="D27" s="9"/>
      <c r="E27" s="12" t="s">
        <v>101</v>
      </c>
      <c r="G27" s="11">
        <f t="shared" ref="G27:BD27" si="0">G21*0.43*0.5</f>
        <v>503.09999999999997</v>
      </c>
      <c r="H27" s="11">
        <f t="shared" si="0"/>
        <v>881.5</v>
      </c>
      <c r="I27" s="11">
        <f t="shared" si="0"/>
        <v>107.5</v>
      </c>
      <c r="J27" s="11">
        <f t="shared" si="0"/>
        <v>1316.0149999999999</v>
      </c>
      <c r="K27" s="11">
        <f t="shared" si="0"/>
        <v>240.79999999999998</v>
      </c>
      <c r="L27" s="11">
        <f t="shared" si="0"/>
        <v>1556.6</v>
      </c>
      <c r="M27" s="11">
        <f t="shared" si="0"/>
        <v>344</v>
      </c>
      <c r="N27" s="11">
        <f t="shared" si="0"/>
        <v>284.875</v>
      </c>
      <c r="O27" s="11">
        <f t="shared" si="0"/>
        <v>820.65499999999997</v>
      </c>
      <c r="P27" s="11">
        <f t="shared" si="0"/>
        <v>2305.0149999999999</v>
      </c>
      <c r="Q27" s="11">
        <f t="shared" si="0"/>
        <v>1088.5450000000001</v>
      </c>
      <c r="R27" s="11">
        <f t="shared" si="0"/>
        <v>1589.925</v>
      </c>
      <c r="S27" s="11">
        <f t="shared" si="0"/>
        <v>859.35500000000002</v>
      </c>
      <c r="T27" s="11">
        <f t="shared" si="0"/>
        <v>1139.5</v>
      </c>
      <c r="U27" s="11">
        <f t="shared" si="0"/>
        <v>215</v>
      </c>
      <c r="V27" s="11">
        <f t="shared" si="0"/>
        <v>1601.75</v>
      </c>
      <c r="W27" s="11">
        <f t="shared" si="0"/>
        <v>473</v>
      </c>
      <c r="X27" s="11">
        <f t="shared" si="0"/>
        <v>1556.6</v>
      </c>
      <c r="Y27" s="11">
        <f t="shared" si="0"/>
        <v>924.5</v>
      </c>
      <c r="Z27" s="11">
        <f t="shared" si="0"/>
        <v>731</v>
      </c>
      <c r="AA27" s="11">
        <f t="shared" si="0"/>
        <v>479.02</v>
      </c>
      <c r="AB27" s="11">
        <f t="shared" si="0"/>
        <v>431.07499999999999</v>
      </c>
      <c r="AC27" s="11">
        <f t="shared" si="0"/>
        <v>492.34999999999997</v>
      </c>
      <c r="AD27" s="11">
        <f t="shared" si="0"/>
        <v>185.76</v>
      </c>
      <c r="AE27" s="11">
        <f t="shared" si="0"/>
        <v>2079.0500000000002</v>
      </c>
      <c r="AF27" s="11">
        <f t="shared" si="0"/>
        <v>1466.73</v>
      </c>
      <c r="AG27" s="11">
        <f t="shared" si="0"/>
        <v>313.89999999999998</v>
      </c>
      <c r="AH27" s="11">
        <f t="shared" si="0"/>
        <v>2620.85</v>
      </c>
      <c r="AI27" s="11">
        <f t="shared" si="0"/>
        <v>881.5</v>
      </c>
      <c r="AJ27" s="11">
        <f t="shared" si="0"/>
        <v>725.625</v>
      </c>
      <c r="AK27" s="11">
        <f t="shared" si="0"/>
        <v>537.5</v>
      </c>
      <c r="AL27" s="11">
        <f t="shared" si="0"/>
        <v>602</v>
      </c>
      <c r="AM27" s="11">
        <f t="shared" si="0"/>
        <v>1763</v>
      </c>
      <c r="AN27" s="11">
        <f t="shared" si="0"/>
        <v>250.905</v>
      </c>
      <c r="AO27" s="11">
        <f t="shared" si="0"/>
        <v>700.9</v>
      </c>
      <c r="AP27" s="11">
        <f t="shared" si="0"/>
        <v>1803.85</v>
      </c>
      <c r="AQ27" s="11">
        <f t="shared" si="0"/>
        <v>363.35</v>
      </c>
      <c r="AR27" s="11">
        <f t="shared" si="0"/>
        <v>575.55499999999995</v>
      </c>
      <c r="AS27" s="11">
        <f t="shared" si="0"/>
        <v>387</v>
      </c>
      <c r="AT27" s="11">
        <f t="shared" si="0"/>
        <v>817</v>
      </c>
      <c r="AU27" s="11">
        <f t="shared" si="0"/>
        <v>473</v>
      </c>
      <c r="AV27" s="11">
        <f t="shared" si="0"/>
        <v>279.5</v>
      </c>
      <c r="AW27" s="11">
        <f t="shared" si="0"/>
        <v>86</v>
      </c>
      <c r="AX27" s="11">
        <f t="shared" si="0"/>
        <v>433.65499999999997</v>
      </c>
      <c r="AY27" s="11">
        <f t="shared" si="0"/>
        <v>580.5</v>
      </c>
      <c r="AZ27" s="11">
        <f t="shared" si="0"/>
        <v>1978</v>
      </c>
      <c r="BA27" s="11">
        <f t="shared" si="0"/>
        <v>1204.8599999999999</v>
      </c>
      <c r="BB27" s="11">
        <f t="shared" si="0"/>
        <v>1247</v>
      </c>
      <c r="BC27" s="11">
        <f t="shared" si="0"/>
        <v>1247</v>
      </c>
      <c r="BD27" s="11">
        <f t="shared" si="0"/>
        <v>352.17</v>
      </c>
    </row>
    <row r="28" spans="1:56" ht="12.75" customHeight="1" x14ac:dyDescent="0.2">
      <c r="A28" s="9"/>
      <c r="B28" s="9"/>
      <c r="C28" s="9"/>
      <c r="D28" s="9"/>
      <c r="E28" s="12"/>
      <c r="G28" s="9"/>
      <c r="H28" s="9"/>
      <c r="I28" s="9"/>
      <c r="J28" s="9"/>
      <c r="K28" s="9"/>
      <c r="L28" s="9"/>
      <c r="M28" s="9"/>
      <c r="N28" s="9"/>
      <c r="O28" s="9"/>
      <c r="P28" s="9"/>
      <c r="Q28" s="32"/>
      <c r="R28" s="32"/>
      <c r="S28" s="32"/>
      <c r="T28" s="32"/>
      <c r="U28" s="32"/>
      <c r="V28" s="32"/>
      <c r="W28" s="32"/>
      <c r="X28" s="32"/>
      <c r="Y28" s="32"/>
      <c r="Z28" s="32"/>
      <c r="AA28" s="74"/>
      <c r="AB28" s="32"/>
      <c r="AC28" s="74"/>
      <c r="AD28" s="74"/>
      <c r="AE28" s="32"/>
      <c r="AF28" s="32"/>
      <c r="AG28" s="32"/>
      <c r="AH28" s="32"/>
      <c r="AI28" s="32"/>
      <c r="AJ28" s="32"/>
      <c r="AK28" s="32"/>
      <c r="AL28" s="32"/>
      <c r="AM28" s="32"/>
      <c r="AN28" s="32"/>
      <c r="AO28" s="32"/>
      <c r="AP28" s="32"/>
      <c r="AQ28" s="74"/>
      <c r="AR28" s="32"/>
      <c r="AS28" s="32"/>
      <c r="AT28" s="32"/>
      <c r="AU28" s="32"/>
      <c r="AV28" s="32"/>
      <c r="AW28" s="74"/>
      <c r="AX28" s="74"/>
      <c r="AY28" s="32"/>
      <c r="AZ28" s="32"/>
      <c r="BA28" s="32"/>
      <c r="BB28" s="32"/>
      <c r="BC28" s="32"/>
      <c r="BD28" s="74"/>
    </row>
    <row r="29" spans="1:56" ht="12.75" customHeight="1" x14ac:dyDescent="0.2">
      <c r="A29" s="31" t="s">
        <v>100</v>
      </c>
      <c r="B29" s="9"/>
      <c r="C29" s="9"/>
      <c r="D29" s="9"/>
      <c r="E29" s="12"/>
      <c r="G29" s="9"/>
      <c r="H29" s="9"/>
      <c r="I29" s="9"/>
      <c r="J29" s="9"/>
      <c r="K29" s="9"/>
      <c r="L29" s="9"/>
      <c r="M29" s="9"/>
      <c r="N29" s="9"/>
      <c r="O29" s="9"/>
      <c r="P29" s="9"/>
      <c r="Q29" s="32"/>
      <c r="R29" s="32"/>
      <c r="S29" s="32"/>
      <c r="T29" s="32"/>
      <c r="U29" s="32"/>
      <c r="V29" s="32"/>
      <c r="W29" s="32"/>
      <c r="X29" s="32"/>
      <c r="Y29" s="32"/>
      <c r="Z29" s="32"/>
      <c r="AA29" s="74"/>
      <c r="AB29" s="32"/>
      <c r="AC29" s="74"/>
      <c r="AD29" s="74"/>
      <c r="AE29" s="32"/>
      <c r="AF29" s="32"/>
      <c r="AG29" s="32"/>
      <c r="AH29" s="32"/>
      <c r="AI29" s="32"/>
      <c r="AJ29" s="32"/>
      <c r="AK29" s="32"/>
      <c r="AL29" s="32"/>
      <c r="AM29" s="32"/>
      <c r="AN29" s="32"/>
      <c r="AO29" s="32"/>
      <c r="AP29" s="32"/>
      <c r="AQ29" s="74"/>
      <c r="AR29" s="32"/>
      <c r="AS29" s="32"/>
      <c r="AT29" s="32"/>
      <c r="AU29" s="32"/>
      <c r="AV29" s="32"/>
      <c r="AW29" s="74"/>
      <c r="AX29" s="74"/>
      <c r="AY29" s="32"/>
      <c r="AZ29" s="32"/>
      <c r="BA29" s="32"/>
      <c r="BB29" s="32"/>
      <c r="BC29" s="32"/>
      <c r="BD29" s="74"/>
    </row>
    <row r="30" spans="1:56" ht="12.75" customHeight="1" x14ac:dyDescent="0.2">
      <c r="A30" s="9"/>
      <c r="B30" s="31" t="s">
        <v>99</v>
      </c>
      <c r="C30" s="9"/>
      <c r="D30" s="9"/>
      <c r="E30" s="12" t="s">
        <v>98</v>
      </c>
      <c r="G30" s="36">
        <v>15</v>
      </c>
      <c r="H30" s="36">
        <v>15</v>
      </c>
      <c r="I30" s="36">
        <v>13</v>
      </c>
      <c r="J30" s="36">
        <v>23</v>
      </c>
      <c r="K30" s="36">
        <v>36</v>
      </c>
      <c r="L30" s="41">
        <v>30</v>
      </c>
      <c r="M30" s="36">
        <v>27</v>
      </c>
      <c r="N30" s="36">
        <v>26</v>
      </c>
      <c r="O30" s="36">
        <v>18.7</v>
      </c>
      <c r="P30" s="36">
        <v>35.700000000000003</v>
      </c>
      <c r="Q30" s="36">
        <v>15.5</v>
      </c>
      <c r="R30" s="36">
        <v>38</v>
      </c>
      <c r="S30" s="36">
        <v>26.7</v>
      </c>
      <c r="T30" s="36">
        <v>35</v>
      </c>
      <c r="U30" s="36">
        <v>15.5</v>
      </c>
      <c r="V30" s="36">
        <v>38</v>
      </c>
      <c r="W30" s="36">
        <v>17.5</v>
      </c>
      <c r="X30" s="36">
        <v>16.5</v>
      </c>
      <c r="Y30" s="36">
        <v>22.8</v>
      </c>
      <c r="Z30" s="36">
        <v>35</v>
      </c>
      <c r="AA30" s="36">
        <v>14</v>
      </c>
      <c r="AB30" s="36">
        <v>15.3</v>
      </c>
      <c r="AC30" s="36">
        <v>14</v>
      </c>
      <c r="AD30" s="36">
        <v>13.1</v>
      </c>
      <c r="AE30" s="36">
        <v>49.3</v>
      </c>
      <c r="AF30" s="36">
        <v>43</v>
      </c>
      <c r="AG30" s="36">
        <v>30</v>
      </c>
      <c r="AH30" s="36">
        <v>30.7</v>
      </c>
      <c r="AI30" s="36">
        <v>24</v>
      </c>
      <c r="AJ30" s="36">
        <v>26</v>
      </c>
      <c r="AK30" s="36">
        <v>20.5</v>
      </c>
      <c r="AL30" s="36">
        <v>24.5</v>
      </c>
      <c r="AM30" s="36">
        <v>34</v>
      </c>
      <c r="AN30" s="36">
        <v>15.7</v>
      </c>
      <c r="AO30" s="36">
        <v>33.799999999999997</v>
      </c>
      <c r="AP30" s="36">
        <v>34.5</v>
      </c>
      <c r="AQ30" s="37">
        <v>26.7</v>
      </c>
      <c r="AR30" s="36">
        <v>24.6</v>
      </c>
      <c r="AS30" s="36">
        <v>11</v>
      </c>
      <c r="AT30" s="36">
        <v>24</v>
      </c>
      <c r="AU30" s="36">
        <v>11.7</v>
      </c>
      <c r="AV30" s="36">
        <v>20</v>
      </c>
      <c r="AW30" s="36">
        <v>15.5</v>
      </c>
      <c r="AX30" s="37">
        <v>18.2</v>
      </c>
      <c r="AY30" s="37">
        <v>18.3</v>
      </c>
      <c r="AZ30" s="36">
        <v>28</v>
      </c>
      <c r="BA30" s="36">
        <v>26.2</v>
      </c>
      <c r="BB30" s="36">
        <v>26</v>
      </c>
      <c r="BC30" s="36">
        <v>38</v>
      </c>
      <c r="BD30" s="36">
        <v>15.4</v>
      </c>
    </row>
    <row r="31" spans="1:56" ht="12.75" customHeight="1" x14ac:dyDescent="0.2">
      <c r="A31" s="9"/>
      <c r="B31" s="29" t="s">
        <v>97</v>
      </c>
      <c r="C31" s="9"/>
      <c r="D31" s="9"/>
      <c r="E31" s="12"/>
      <c r="G31" s="53"/>
      <c r="H31" s="53"/>
      <c r="I31" s="53"/>
      <c r="J31" s="53"/>
      <c r="K31" s="53"/>
      <c r="L31" s="53"/>
      <c r="M31" s="53"/>
      <c r="N31" s="53"/>
      <c r="O31" s="53"/>
      <c r="P31" s="53"/>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row>
    <row r="32" spans="1:56" ht="12.75" customHeight="1" x14ac:dyDescent="0.2">
      <c r="A32" s="9"/>
      <c r="D32" s="9" t="s">
        <v>96</v>
      </c>
      <c r="E32" s="12" t="s">
        <v>89</v>
      </c>
      <c r="G32" s="11">
        <v>2</v>
      </c>
      <c r="H32" s="11">
        <v>2</v>
      </c>
      <c r="I32" s="11">
        <v>2</v>
      </c>
      <c r="J32" s="11">
        <v>2</v>
      </c>
      <c r="K32" s="11">
        <v>2</v>
      </c>
      <c r="L32" s="11">
        <v>2</v>
      </c>
      <c r="M32" s="11">
        <v>2</v>
      </c>
      <c r="N32" s="11">
        <v>2</v>
      </c>
      <c r="O32" s="11">
        <v>2</v>
      </c>
      <c r="P32" s="11">
        <v>2</v>
      </c>
      <c r="Q32" s="11">
        <v>2</v>
      </c>
      <c r="R32" s="11">
        <v>2</v>
      </c>
      <c r="S32" s="11">
        <v>2</v>
      </c>
      <c r="T32" s="11">
        <v>2</v>
      </c>
      <c r="U32" s="11">
        <v>2</v>
      </c>
      <c r="V32" s="11">
        <v>2</v>
      </c>
      <c r="W32" s="11">
        <v>2</v>
      </c>
      <c r="X32" s="11">
        <v>2</v>
      </c>
      <c r="Y32" s="11">
        <v>2</v>
      </c>
      <c r="Z32" s="11">
        <v>2</v>
      </c>
      <c r="AA32" s="11">
        <v>2</v>
      </c>
      <c r="AB32" s="11">
        <v>2</v>
      </c>
      <c r="AC32" s="11">
        <v>2</v>
      </c>
      <c r="AD32" s="11">
        <v>2</v>
      </c>
      <c r="AE32" s="11">
        <v>2</v>
      </c>
      <c r="AF32" s="11">
        <v>2</v>
      </c>
      <c r="AG32" s="11">
        <v>2</v>
      </c>
      <c r="AH32" s="11">
        <v>2</v>
      </c>
      <c r="AI32" s="11">
        <v>2</v>
      </c>
      <c r="AJ32" s="11">
        <v>2</v>
      </c>
      <c r="AK32" s="11">
        <v>2</v>
      </c>
      <c r="AL32" s="11">
        <v>2</v>
      </c>
      <c r="AM32" s="11">
        <v>2</v>
      </c>
      <c r="AN32" s="11">
        <v>2</v>
      </c>
      <c r="AO32" s="11">
        <v>2</v>
      </c>
      <c r="AP32" s="11">
        <v>2</v>
      </c>
      <c r="AQ32" s="11">
        <v>2</v>
      </c>
      <c r="AR32" s="11">
        <v>2</v>
      </c>
      <c r="AS32" s="11">
        <v>2</v>
      </c>
      <c r="AT32" s="11">
        <v>2</v>
      </c>
      <c r="AU32" s="11">
        <v>2</v>
      </c>
      <c r="AV32" s="11">
        <v>2</v>
      </c>
      <c r="AW32" s="11">
        <v>2</v>
      </c>
      <c r="AX32" s="11">
        <v>2</v>
      </c>
      <c r="AY32" s="11">
        <v>2</v>
      </c>
      <c r="AZ32" s="11">
        <v>2</v>
      </c>
      <c r="BA32" s="11">
        <v>2</v>
      </c>
      <c r="BB32" s="11">
        <v>2</v>
      </c>
      <c r="BC32" s="11">
        <v>2</v>
      </c>
      <c r="BD32" s="11">
        <v>2</v>
      </c>
    </row>
    <row r="33" spans="1:56" ht="12.75" customHeight="1" x14ac:dyDescent="0.2">
      <c r="A33" s="9"/>
      <c r="B33" s="51"/>
      <c r="D33" s="9" t="s">
        <v>95</v>
      </c>
      <c r="E33" s="12" t="s">
        <v>89</v>
      </c>
      <c r="G33" s="11">
        <v>6</v>
      </c>
      <c r="H33" s="11">
        <v>6</v>
      </c>
      <c r="I33" s="11">
        <v>6</v>
      </c>
      <c r="J33" s="11">
        <v>6</v>
      </c>
      <c r="K33" s="11">
        <v>6</v>
      </c>
      <c r="L33" s="11">
        <v>6</v>
      </c>
      <c r="M33" s="11">
        <v>6</v>
      </c>
      <c r="N33" s="11">
        <v>6</v>
      </c>
      <c r="O33" s="11">
        <v>6</v>
      </c>
      <c r="P33" s="11">
        <v>6</v>
      </c>
      <c r="Q33" s="11">
        <v>6</v>
      </c>
      <c r="R33" s="11">
        <v>6</v>
      </c>
      <c r="S33" s="11">
        <v>6</v>
      </c>
      <c r="T33" s="11">
        <v>6</v>
      </c>
      <c r="U33" s="11">
        <v>6</v>
      </c>
      <c r="V33" s="11">
        <v>6</v>
      </c>
      <c r="W33" s="11">
        <v>6</v>
      </c>
      <c r="X33" s="11">
        <v>6</v>
      </c>
      <c r="Y33" s="11">
        <v>6</v>
      </c>
      <c r="Z33" s="11">
        <v>6</v>
      </c>
      <c r="AA33" s="11">
        <v>6</v>
      </c>
      <c r="AB33" s="11">
        <v>6</v>
      </c>
      <c r="AC33" s="11">
        <v>6</v>
      </c>
      <c r="AD33" s="11">
        <v>6</v>
      </c>
      <c r="AE33" s="11">
        <v>6</v>
      </c>
      <c r="AF33" s="11">
        <v>6</v>
      </c>
      <c r="AG33" s="11">
        <v>6</v>
      </c>
      <c r="AH33" s="11">
        <v>6</v>
      </c>
      <c r="AI33" s="11">
        <v>6</v>
      </c>
      <c r="AJ33" s="11">
        <v>6</v>
      </c>
      <c r="AK33" s="11">
        <v>6</v>
      </c>
      <c r="AL33" s="11">
        <v>6</v>
      </c>
      <c r="AM33" s="11">
        <v>6</v>
      </c>
      <c r="AN33" s="11">
        <v>6</v>
      </c>
      <c r="AO33" s="11">
        <v>6</v>
      </c>
      <c r="AP33" s="11">
        <v>6</v>
      </c>
      <c r="AQ33" s="11">
        <v>6</v>
      </c>
      <c r="AR33" s="11">
        <v>6</v>
      </c>
      <c r="AS33" s="11">
        <v>6</v>
      </c>
      <c r="AT33" s="11">
        <v>6</v>
      </c>
      <c r="AU33" s="11">
        <v>6</v>
      </c>
      <c r="AV33" s="11">
        <v>6</v>
      </c>
      <c r="AW33" s="11">
        <v>6</v>
      </c>
      <c r="AX33" s="11">
        <v>6</v>
      </c>
      <c r="AY33" s="11">
        <v>6</v>
      </c>
      <c r="AZ33" s="11">
        <v>6</v>
      </c>
      <c r="BA33" s="11">
        <v>6</v>
      </c>
      <c r="BB33" s="11">
        <v>6</v>
      </c>
      <c r="BC33" s="11">
        <v>6</v>
      </c>
      <c r="BD33" s="11">
        <v>6</v>
      </c>
    </row>
    <row r="34" spans="1:56" ht="12.75" customHeight="1" x14ac:dyDescent="0.2">
      <c r="A34" s="9"/>
      <c r="B34" s="50"/>
      <c r="D34" s="9" t="s">
        <v>94</v>
      </c>
      <c r="E34" s="12" t="s">
        <v>89</v>
      </c>
      <c r="G34" s="11">
        <v>84</v>
      </c>
      <c r="H34" s="11">
        <v>84</v>
      </c>
      <c r="I34" s="11">
        <v>84</v>
      </c>
      <c r="J34" s="11">
        <v>84</v>
      </c>
      <c r="K34" s="11">
        <v>84</v>
      </c>
      <c r="L34" s="11">
        <v>84</v>
      </c>
      <c r="M34" s="11">
        <v>84</v>
      </c>
      <c r="N34" s="11">
        <v>84</v>
      </c>
      <c r="O34" s="11">
        <v>84</v>
      </c>
      <c r="P34" s="11">
        <v>84</v>
      </c>
      <c r="Q34" s="11">
        <v>84</v>
      </c>
      <c r="R34" s="11">
        <v>84</v>
      </c>
      <c r="S34" s="11">
        <v>84</v>
      </c>
      <c r="T34" s="11">
        <v>84</v>
      </c>
      <c r="U34" s="11">
        <v>84</v>
      </c>
      <c r="V34" s="11">
        <v>84</v>
      </c>
      <c r="W34" s="11">
        <v>84</v>
      </c>
      <c r="X34" s="11">
        <v>84</v>
      </c>
      <c r="Y34" s="11">
        <v>84</v>
      </c>
      <c r="Z34" s="11">
        <v>84</v>
      </c>
      <c r="AA34" s="11">
        <v>84</v>
      </c>
      <c r="AB34" s="11">
        <v>84</v>
      </c>
      <c r="AC34" s="11">
        <v>84</v>
      </c>
      <c r="AD34" s="11">
        <v>84</v>
      </c>
      <c r="AE34" s="11">
        <v>84</v>
      </c>
      <c r="AF34" s="11">
        <v>84</v>
      </c>
      <c r="AG34" s="11">
        <v>84</v>
      </c>
      <c r="AH34" s="11">
        <v>84</v>
      </c>
      <c r="AI34" s="11">
        <v>84</v>
      </c>
      <c r="AJ34" s="11">
        <v>84</v>
      </c>
      <c r="AK34" s="11">
        <v>84</v>
      </c>
      <c r="AL34" s="11">
        <v>84</v>
      </c>
      <c r="AM34" s="11">
        <v>84</v>
      </c>
      <c r="AN34" s="11">
        <v>84</v>
      </c>
      <c r="AO34" s="11">
        <v>84</v>
      </c>
      <c r="AP34" s="11">
        <v>84</v>
      </c>
      <c r="AQ34" s="11">
        <v>84</v>
      </c>
      <c r="AR34" s="11">
        <v>84</v>
      </c>
      <c r="AS34" s="11">
        <v>84</v>
      </c>
      <c r="AT34" s="11">
        <v>84</v>
      </c>
      <c r="AU34" s="11">
        <v>84</v>
      </c>
      <c r="AV34" s="11">
        <v>84</v>
      </c>
      <c r="AW34" s="11">
        <v>84</v>
      </c>
      <c r="AX34" s="11">
        <v>84</v>
      </c>
      <c r="AY34" s="11">
        <v>84</v>
      </c>
      <c r="AZ34" s="11">
        <v>84</v>
      </c>
      <c r="BA34" s="11">
        <v>84</v>
      </c>
      <c r="BB34" s="11">
        <v>84</v>
      </c>
      <c r="BC34" s="11">
        <v>84</v>
      </c>
      <c r="BD34" s="11">
        <v>84</v>
      </c>
    </row>
    <row r="35" spans="1:56" ht="12.75" customHeight="1" x14ac:dyDescent="0.2">
      <c r="A35" s="9"/>
      <c r="B35" s="50"/>
      <c r="D35" s="9" t="s">
        <v>93</v>
      </c>
      <c r="E35" s="12" t="s">
        <v>89</v>
      </c>
      <c r="G35" s="11">
        <v>4</v>
      </c>
      <c r="H35" s="11">
        <v>4</v>
      </c>
      <c r="I35" s="11">
        <v>4</v>
      </c>
      <c r="J35" s="11">
        <v>4</v>
      </c>
      <c r="K35" s="11">
        <v>4</v>
      </c>
      <c r="L35" s="11">
        <v>4</v>
      </c>
      <c r="M35" s="11">
        <v>4</v>
      </c>
      <c r="N35" s="11">
        <v>4</v>
      </c>
      <c r="O35" s="11">
        <v>4</v>
      </c>
      <c r="P35" s="11">
        <v>4</v>
      </c>
      <c r="Q35" s="11">
        <v>4</v>
      </c>
      <c r="R35" s="11">
        <v>4</v>
      </c>
      <c r="S35" s="11">
        <v>4</v>
      </c>
      <c r="T35" s="11">
        <v>4</v>
      </c>
      <c r="U35" s="11">
        <v>4</v>
      </c>
      <c r="V35" s="11">
        <v>4</v>
      </c>
      <c r="W35" s="11">
        <v>4</v>
      </c>
      <c r="X35" s="11">
        <v>4</v>
      </c>
      <c r="Y35" s="11">
        <v>4</v>
      </c>
      <c r="Z35" s="11">
        <v>4</v>
      </c>
      <c r="AA35" s="11">
        <v>4</v>
      </c>
      <c r="AB35" s="11">
        <v>4</v>
      </c>
      <c r="AC35" s="11">
        <v>4</v>
      </c>
      <c r="AD35" s="11">
        <v>4</v>
      </c>
      <c r="AE35" s="11">
        <v>4</v>
      </c>
      <c r="AF35" s="11">
        <v>4</v>
      </c>
      <c r="AG35" s="11">
        <v>4</v>
      </c>
      <c r="AH35" s="11">
        <v>4</v>
      </c>
      <c r="AI35" s="11">
        <v>4</v>
      </c>
      <c r="AJ35" s="11">
        <v>4</v>
      </c>
      <c r="AK35" s="11">
        <v>4</v>
      </c>
      <c r="AL35" s="11">
        <v>4</v>
      </c>
      <c r="AM35" s="11">
        <v>4</v>
      </c>
      <c r="AN35" s="11">
        <v>4</v>
      </c>
      <c r="AO35" s="11">
        <v>4</v>
      </c>
      <c r="AP35" s="11">
        <v>4</v>
      </c>
      <c r="AQ35" s="11">
        <v>4</v>
      </c>
      <c r="AR35" s="11">
        <v>4</v>
      </c>
      <c r="AS35" s="11">
        <v>4</v>
      </c>
      <c r="AT35" s="11">
        <v>4</v>
      </c>
      <c r="AU35" s="11">
        <v>4</v>
      </c>
      <c r="AV35" s="11">
        <v>4</v>
      </c>
      <c r="AW35" s="11">
        <v>4</v>
      </c>
      <c r="AX35" s="11">
        <v>4</v>
      </c>
      <c r="AY35" s="11">
        <v>4</v>
      </c>
      <c r="AZ35" s="11">
        <v>4</v>
      </c>
      <c r="BA35" s="11">
        <v>4</v>
      </c>
      <c r="BB35" s="11">
        <v>4</v>
      </c>
      <c r="BC35" s="11">
        <v>4</v>
      </c>
      <c r="BD35" s="11">
        <v>4</v>
      </c>
    </row>
    <row r="36" spans="1:56" ht="12.75" customHeight="1" x14ac:dyDescent="0.2">
      <c r="A36" s="9"/>
      <c r="B36" s="50"/>
      <c r="D36" s="9" t="s">
        <v>92</v>
      </c>
      <c r="E36" s="12" t="s">
        <v>89</v>
      </c>
      <c r="G36" s="11">
        <v>2</v>
      </c>
      <c r="H36" s="11">
        <v>2</v>
      </c>
      <c r="I36" s="11">
        <v>2</v>
      </c>
      <c r="J36" s="11">
        <v>2</v>
      </c>
      <c r="K36" s="11">
        <v>2</v>
      </c>
      <c r="L36" s="11">
        <v>2</v>
      </c>
      <c r="M36" s="11">
        <v>2</v>
      </c>
      <c r="N36" s="11">
        <v>2</v>
      </c>
      <c r="O36" s="11">
        <v>2</v>
      </c>
      <c r="P36" s="11">
        <v>2</v>
      </c>
      <c r="Q36" s="11">
        <v>2</v>
      </c>
      <c r="R36" s="11">
        <v>2</v>
      </c>
      <c r="S36" s="11">
        <v>2</v>
      </c>
      <c r="T36" s="11">
        <v>2</v>
      </c>
      <c r="U36" s="11">
        <v>2</v>
      </c>
      <c r="V36" s="11">
        <v>2</v>
      </c>
      <c r="W36" s="11">
        <v>2</v>
      </c>
      <c r="X36" s="11">
        <v>2</v>
      </c>
      <c r="Y36" s="11">
        <v>2</v>
      </c>
      <c r="Z36" s="11">
        <v>2</v>
      </c>
      <c r="AA36" s="11">
        <v>2</v>
      </c>
      <c r="AB36" s="11">
        <v>2</v>
      </c>
      <c r="AC36" s="11">
        <v>2</v>
      </c>
      <c r="AD36" s="11">
        <v>2</v>
      </c>
      <c r="AE36" s="11">
        <v>2</v>
      </c>
      <c r="AF36" s="11">
        <v>2</v>
      </c>
      <c r="AG36" s="11">
        <v>2</v>
      </c>
      <c r="AH36" s="11">
        <v>2</v>
      </c>
      <c r="AI36" s="11">
        <v>2</v>
      </c>
      <c r="AJ36" s="11">
        <v>2</v>
      </c>
      <c r="AK36" s="11">
        <v>2</v>
      </c>
      <c r="AL36" s="11">
        <v>2</v>
      </c>
      <c r="AM36" s="11">
        <v>2</v>
      </c>
      <c r="AN36" s="11">
        <v>2</v>
      </c>
      <c r="AO36" s="11">
        <v>2</v>
      </c>
      <c r="AP36" s="11">
        <v>2</v>
      </c>
      <c r="AQ36" s="11">
        <v>2</v>
      </c>
      <c r="AR36" s="11">
        <v>2</v>
      </c>
      <c r="AS36" s="11">
        <v>2</v>
      </c>
      <c r="AT36" s="11">
        <v>2</v>
      </c>
      <c r="AU36" s="11">
        <v>2</v>
      </c>
      <c r="AV36" s="11">
        <v>2</v>
      </c>
      <c r="AW36" s="11">
        <v>2</v>
      </c>
      <c r="AX36" s="11">
        <v>2</v>
      </c>
      <c r="AY36" s="11">
        <v>2</v>
      </c>
      <c r="AZ36" s="11">
        <v>2</v>
      </c>
      <c r="BA36" s="11">
        <v>2</v>
      </c>
      <c r="BB36" s="11">
        <v>2</v>
      </c>
      <c r="BC36" s="11">
        <v>2</v>
      </c>
      <c r="BD36" s="11">
        <v>2</v>
      </c>
    </row>
    <row r="37" spans="1:56" ht="12.75" customHeight="1" x14ac:dyDescent="0.2">
      <c r="A37" s="9"/>
      <c r="B37" s="9"/>
      <c r="D37" s="9" t="s">
        <v>91</v>
      </c>
      <c r="E37" s="12" t="s">
        <v>89</v>
      </c>
      <c r="G37" s="11">
        <v>1</v>
      </c>
      <c r="H37" s="11">
        <v>1</v>
      </c>
      <c r="I37" s="11">
        <v>1</v>
      </c>
      <c r="J37" s="11">
        <v>1</v>
      </c>
      <c r="K37" s="11">
        <v>1</v>
      </c>
      <c r="L37" s="11">
        <v>1</v>
      </c>
      <c r="M37" s="11">
        <v>1</v>
      </c>
      <c r="N37" s="11">
        <v>1</v>
      </c>
      <c r="O37" s="11">
        <v>1</v>
      </c>
      <c r="P37" s="11">
        <v>1</v>
      </c>
      <c r="Q37" s="11">
        <v>1</v>
      </c>
      <c r="R37" s="11">
        <v>1</v>
      </c>
      <c r="S37" s="11">
        <v>1</v>
      </c>
      <c r="T37" s="11">
        <v>1</v>
      </c>
      <c r="U37" s="11">
        <v>1</v>
      </c>
      <c r="V37" s="11">
        <v>1</v>
      </c>
      <c r="W37" s="11">
        <v>1</v>
      </c>
      <c r="X37" s="11">
        <v>1</v>
      </c>
      <c r="Y37" s="11">
        <v>1</v>
      </c>
      <c r="Z37" s="11">
        <v>1</v>
      </c>
      <c r="AA37" s="11">
        <v>1</v>
      </c>
      <c r="AB37" s="11">
        <v>1</v>
      </c>
      <c r="AC37" s="11">
        <v>1</v>
      </c>
      <c r="AD37" s="11">
        <v>1</v>
      </c>
      <c r="AE37" s="11">
        <v>1</v>
      </c>
      <c r="AF37" s="11">
        <v>1</v>
      </c>
      <c r="AG37" s="11">
        <v>1</v>
      </c>
      <c r="AH37" s="11">
        <v>1</v>
      </c>
      <c r="AI37" s="11">
        <v>1</v>
      </c>
      <c r="AJ37" s="11">
        <v>1</v>
      </c>
      <c r="AK37" s="11">
        <v>1</v>
      </c>
      <c r="AL37" s="11">
        <v>1</v>
      </c>
      <c r="AM37" s="11">
        <v>1</v>
      </c>
      <c r="AN37" s="11">
        <v>1</v>
      </c>
      <c r="AO37" s="11">
        <v>1</v>
      </c>
      <c r="AP37" s="11">
        <v>1</v>
      </c>
      <c r="AQ37" s="11">
        <v>1</v>
      </c>
      <c r="AR37" s="11">
        <v>1</v>
      </c>
      <c r="AS37" s="11">
        <v>1</v>
      </c>
      <c r="AT37" s="11">
        <v>1</v>
      </c>
      <c r="AU37" s="11">
        <v>1</v>
      </c>
      <c r="AV37" s="11">
        <v>1</v>
      </c>
      <c r="AW37" s="11">
        <v>1</v>
      </c>
      <c r="AX37" s="11">
        <v>1</v>
      </c>
      <c r="AY37" s="11">
        <v>1</v>
      </c>
      <c r="AZ37" s="11">
        <v>1</v>
      </c>
      <c r="BA37" s="11">
        <v>1</v>
      </c>
      <c r="BB37" s="11">
        <v>1</v>
      </c>
      <c r="BC37" s="11">
        <v>1</v>
      </c>
      <c r="BD37" s="11">
        <v>1</v>
      </c>
    </row>
    <row r="38" spans="1:56" ht="12.75" customHeight="1" x14ac:dyDescent="0.2">
      <c r="A38" s="9"/>
      <c r="B38" s="9"/>
      <c r="D38" s="9" t="s">
        <v>90</v>
      </c>
      <c r="E38" s="12" t="s">
        <v>89</v>
      </c>
      <c r="G38" s="11">
        <v>1</v>
      </c>
      <c r="H38" s="11">
        <v>1</v>
      </c>
      <c r="I38" s="11">
        <v>1</v>
      </c>
      <c r="J38" s="11">
        <v>1</v>
      </c>
      <c r="K38" s="11">
        <v>1</v>
      </c>
      <c r="L38" s="11">
        <v>1</v>
      </c>
      <c r="M38" s="11">
        <v>1</v>
      </c>
      <c r="N38" s="11">
        <v>1</v>
      </c>
      <c r="O38" s="11">
        <v>1</v>
      </c>
      <c r="P38" s="11">
        <v>1</v>
      </c>
      <c r="Q38" s="11">
        <v>1</v>
      </c>
      <c r="R38" s="11">
        <v>1</v>
      </c>
      <c r="S38" s="11">
        <v>1</v>
      </c>
      <c r="T38" s="11">
        <v>1</v>
      </c>
      <c r="U38" s="11">
        <v>1</v>
      </c>
      <c r="V38" s="11">
        <v>1</v>
      </c>
      <c r="W38" s="11">
        <v>1</v>
      </c>
      <c r="X38" s="11">
        <v>1</v>
      </c>
      <c r="Y38" s="11">
        <v>1</v>
      </c>
      <c r="Z38" s="11">
        <v>1</v>
      </c>
      <c r="AA38" s="11">
        <v>1</v>
      </c>
      <c r="AB38" s="11">
        <v>1</v>
      </c>
      <c r="AC38" s="11">
        <v>1</v>
      </c>
      <c r="AD38" s="11">
        <v>1</v>
      </c>
      <c r="AE38" s="11">
        <v>1</v>
      </c>
      <c r="AF38" s="11">
        <v>1</v>
      </c>
      <c r="AG38" s="11">
        <v>1</v>
      </c>
      <c r="AH38" s="11">
        <v>1</v>
      </c>
      <c r="AI38" s="11">
        <v>1</v>
      </c>
      <c r="AJ38" s="11">
        <v>1</v>
      </c>
      <c r="AK38" s="11">
        <v>1</v>
      </c>
      <c r="AL38" s="11">
        <v>1</v>
      </c>
      <c r="AM38" s="11">
        <v>1</v>
      </c>
      <c r="AN38" s="11">
        <v>1</v>
      </c>
      <c r="AO38" s="11">
        <v>1</v>
      </c>
      <c r="AP38" s="11">
        <v>1</v>
      </c>
      <c r="AQ38" s="11">
        <v>1</v>
      </c>
      <c r="AR38" s="11">
        <v>1</v>
      </c>
      <c r="AS38" s="11">
        <v>1</v>
      </c>
      <c r="AT38" s="11">
        <v>1</v>
      </c>
      <c r="AU38" s="11">
        <v>1</v>
      </c>
      <c r="AV38" s="11">
        <v>1</v>
      </c>
      <c r="AW38" s="11">
        <v>1</v>
      </c>
      <c r="AX38" s="11">
        <v>1</v>
      </c>
      <c r="AY38" s="11">
        <v>1</v>
      </c>
      <c r="AZ38" s="11">
        <v>1</v>
      </c>
      <c r="BA38" s="11">
        <v>1</v>
      </c>
      <c r="BB38" s="11">
        <v>1</v>
      </c>
      <c r="BC38" s="11">
        <v>1</v>
      </c>
      <c r="BD38" s="11">
        <v>1</v>
      </c>
    </row>
    <row r="39" spans="1:56" ht="12.75" customHeight="1" x14ac:dyDescent="0.2">
      <c r="A39" s="9"/>
      <c r="B39" s="9"/>
      <c r="D39" s="9"/>
      <c r="E39" s="12"/>
      <c r="G39" s="49"/>
      <c r="H39" s="49"/>
      <c r="I39" s="49"/>
      <c r="J39" s="49"/>
      <c r="K39" s="49"/>
      <c r="L39" s="49"/>
      <c r="M39" s="49"/>
      <c r="N39" s="49"/>
      <c r="O39" s="49"/>
      <c r="P39" s="49"/>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row>
    <row r="40" spans="1:56" ht="12.75" customHeight="1" x14ac:dyDescent="0.25">
      <c r="A40" s="31" t="s">
        <v>88</v>
      </c>
      <c r="B40" s="9"/>
      <c r="C40" s="9"/>
      <c r="D40" s="9"/>
      <c r="E40" s="12"/>
      <c r="G40" s="47"/>
      <c r="H40" s="47"/>
      <c r="I40" s="47"/>
      <c r="J40" s="47"/>
      <c r="K40" s="47"/>
      <c r="L40" s="47"/>
      <c r="M40" s="47"/>
      <c r="N40" s="47"/>
      <c r="O40" s="47"/>
      <c r="P40" s="47"/>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row>
    <row r="41" spans="1:56" ht="12.75" customHeight="1" x14ac:dyDescent="0.25">
      <c r="A41" s="45" t="s">
        <v>87</v>
      </c>
      <c r="B41" s="9"/>
      <c r="C41" s="9"/>
      <c r="D41" s="9"/>
      <c r="E41" s="12"/>
      <c r="G41" s="44"/>
      <c r="H41" s="44"/>
      <c r="I41" s="44"/>
      <c r="J41" s="44"/>
      <c r="K41" s="44"/>
      <c r="L41" s="44"/>
      <c r="M41" s="44"/>
      <c r="N41" s="44"/>
      <c r="O41" s="44"/>
      <c r="P41" s="44"/>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row>
    <row r="42" spans="1:56" ht="12.75" customHeight="1" x14ac:dyDescent="0.2">
      <c r="A42" s="9"/>
      <c r="B42" s="31" t="s">
        <v>86</v>
      </c>
      <c r="C42" s="9"/>
      <c r="D42" s="9"/>
      <c r="E42" s="12" t="s">
        <v>70</v>
      </c>
      <c r="G42" s="41">
        <v>13</v>
      </c>
      <c r="H42" s="41">
        <v>13</v>
      </c>
      <c r="I42" s="41">
        <v>13</v>
      </c>
      <c r="J42" s="36">
        <v>295</v>
      </c>
      <c r="K42" s="36">
        <v>7765</v>
      </c>
      <c r="L42" s="36">
        <v>711</v>
      </c>
      <c r="M42" s="36">
        <v>165</v>
      </c>
      <c r="N42" s="36">
        <v>120</v>
      </c>
      <c r="O42" s="36">
        <v>171</v>
      </c>
      <c r="P42" s="36">
        <v>1420</v>
      </c>
      <c r="Q42" s="36">
        <v>230</v>
      </c>
      <c r="R42" s="36">
        <v>2787</v>
      </c>
      <c r="S42" s="36">
        <v>877</v>
      </c>
      <c r="T42" s="37">
        <v>178</v>
      </c>
      <c r="U42" s="36">
        <v>2899</v>
      </c>
      <c r="V42" s="36">
        <v>2823</v>
      </c>
      <c r="W42" s="36">
        <v>414</v>
      </c>
      <c r="X42" s="41">
        <v>13</v>
      </c>
      <c r="Y42" s="36">
        <v>542</v>
      </c>
      <c r="Z42" s="36">
        <v>184</v>
      </c>
      <c r="AA42" s="41">
        <v>13</v>
      </c>
      <c r="AB42" s="41">
        <v>13</v>
      </c>
      <c r="AC42" s="41">
        <v>13</v>
      </c>
      <c r="AD42" s="41">
        <v>13</v>
      </c>
      <c r="AE42" s="36">
        <v>1552</v>
      </c>
      <c r="AF42" s="36">
        <v>2415</v>
      </c>
      <c r="AG42" s="41">
        <v>13</v>
      </c>
      <c r="AH42" s="36">
        <v>959</v>
      </c>
      <c r="AI42" s="36">
        <v>1280</v>
      </c>
      <c r="AJ42" s="41">
        <v>13</v>
      </c>
      <c r="AK42" s="36">
        <v>923</v>
      </c>
      <c r="AL42" s="36">
        <v>187</v>
      </c>
      <c r="AM42" s="36">
        <v>343</v>
      </c>
      <c r="AN42" s="41">
        <v>13</v>
      </c>
      <c r="AO42" s="36">
        <v>852</v>
      </c>
      <c r="AP42" s="36">
        <v>969</v>
      </c>
      <c r="AQ42" s="36">
        <v>697</v>
      </c>
      <c r="AR42" s="36">
        <v>988</v>
      </c>
      <c r="AS42" s="41">
        <v>13</v>
      </c>
      <c r="AT42" s="41">
        <v>13</v>
      </c>
      <c r="AU42" s="41">
        <v>13</v>
      </c>
      <c r="AV42" s="36">
        <v>613</v>
      </c>
      <c r="AW42" s="36">
        <v>798</v>
      </c>
      <c r="AX42" s="36">
        <v>148</v>
      </c>
      <c r="AY42" s="41">
        <v>13</v>
      </c>
      <c r="AZ42" s="36">
        <v>555</v>
      </c>
      <c r="BA42" s="37">
        <v>357</v>
      </c>
      <c r="BB42" s="36">
        <v>2688</v>
      </c>
      <c r="BC42" s="41">
        <v>13</v>
      </c>
      <c r="BD42" s="41">
        <v>13</v>
      </c>
    </row>
    <row r="43" spans="1:56" ht="12.75" customHeight="1" x14ac:dyDescent="0.2">
      <c r="A43" s="9"/>
      <c r="B43" s="31" t="s">
        <v>85</v>
      </c>
      <c r="C43" s="9"/>
      <c r="D43" s="9"/>
      <c r="E43" s="12" t="s">
        <v>83</v>
      </c>
      <c r="G43" s="36">
        <v>3</v>
      </c>
      <c r="H43" s="36">
        <v>11.6</v>
      </c>
      <c r="I43" s="36">
        <v>3.41</v>
      </c>
      <c r="J43" s="36">
        <v>8.23</v>
      </c>
      <c r="K43" s="36">
        <v>10</v>
      </c>
      <c r="L43" s="36">
        <v>6.58</v>
      </c>
      <c r="M43" s="36">
        <v>0.77</v>
      </c>
      <c r="N43" s="36">
        <v>28.1</v>
      </c>
      <c r="O43" s="36">
        <v>14.7</v>
      </c>
      <c r="P43" s="36">
        <v>23.6</v>
      </c>
      <c r="Q43" s="36">
        <v>1.58</v>
      </c>
      <c r="R43" s="36">
        <v>3.62</v>
      </c>
      <c r="S43" s="36">
        <v>1.08</v>
      </c>
      <c r="T43" s="36">
        <v>6.74</v>
      </c>
      <c r="U43" s="36">
        <v>6.13</v>
      </c>
      <c r="V43" s="36">
        <v>0.23</v>
      </c>
      <c r="W43" s="36">
        <v>25.2</v>
      </c>
      <c r="X43" s="36">
        <v>0.03</v>
      </c>
      <c r="Y43" s="36">
        <v>45</v>
      </c>
      <c r="Z43" s="36">
        <v>2.42</v>
      </c>
      <c r="AA43" s="36">
        <v>56.4</v>
      </c>
      <c r="AB43" s="36">
        <v>208</v>
      </c>
      <c r="AC43" s="36">
        <v>30</v>
      </c>
      <c r="AD43" s="36">
        <v>10.1</v>
      </c>
      <c r="AE43" s="36">
        <v>4.03</v>
      </c>
      <c r="AF43" s="36">
        <v>10.7</v>
      </c>
      <c r="AG43" s="36">
        <v>1.6</v>
      </c>
      <c r="AH43" s="36">
        <v>30.6</v>
      </c>
      <c r="AI43" s="36">
        <v>16.600000000000001</v>
      </c>
      <c r="AJ43" s="36">
        <v>3.06</v>
      </c>
      <c r="AK43" s="36">
        <v>54.8</v>
      </c>
      <c r="AL43" s="36">
        <v>29</v>
      </c>
      <c r="AM43" s="36">
        <v>9.49</v>
      </c>
      <c r="AN43" s="36">
        <v>10</v>
      </c>
      <c r="AO43" s="36">
        <v>15.1</v>
      </c>
      <c r="AP43" s="36">
        <v>28.8</v>
      </c>
      <c r="AQ43" s="36">
        <v>12.7</v>
      </c>
      <c r="AR43" s="36">
        <v>8.1999999999999993</v>
      </c>
      <c r="AS43" s="36">
        <v>5.87</v>
      </c>
      <c r="AT43" s="36">
        <v>0.16</v>
      </c>
      <c r="AU43" s="36">
        <v>0</v>
      </c>
      <c r="AV43" s="36">
        <v>22.7</v>
      </c>
      <c r="AW43" s="36">
        <v>8.1</v>
      </c>
      <c r="AX43" s="36">
        <v>6.77</v>
      </c>
      <c r="AY43" s="36">
        <v>4.7699999999999996</v>
      </c>
      <c r="AZ43" s="36">
        <v>1.99</v>
      </c>
      <c r="BA43" s="36">
        <v>49.7</v>
      </c>
      <c r="BB43" s="36">
        <v>7.31</v>
      </c>
      <c r="BC43" s="36">
        <v>2.54</v>
      </c>
      <c r="BD43" s="36">
        <v>74.400000000000006</v>
      </c>
    </row>
    <row r="44" spans="1:56" ht="12.75" customHeight="1" x14ac:dyDescent="0.2">
      <c r="A44" s="9"/>
      <c r="B44" s="29" t="s">
        <v>84</v>
      </c>
      <c r="C44" s="9"/>
      <c r="D44" s="9"/>
      <c r="E44" s="12" t="s">
        <v>83</v>
      </c>
      <c r="G44" s="37" t="s">
        <v>1</v>
      </c>
      <c r="H44" s="37" t="s">
        <v>1</v>
      </c>
      <c r="I44" s="37" t="s">
        <v>1</v>
      </c>
      <c r="J44" s="37" t="s">
        <v>1</v>
      </c>
      <c r="K44" s="37" t="s">
        <v>1</v>
      </c>
      <c r="L44" s="37" t="s">
        <v>1</v>
      </c>
      <c r="M44" s="37" t="s">
        <v>1</v>
      </c>
      <c r="N44" s="37" t="s">
        <v>1</v>
      </c>
      <c r="O44" s="37">
        <v>19</v>
      </c>
      <c r="P44" s="37" t="s">
        <v>1</v>
      </c>
      <c r="Q44" s="37" t="s">
        <v>1</v>
      </c>
      <c r="R44" s="37" t="s">
        <v>1</v>
      </c>
      <c r="S44" s="37" t="s">
        <v>1</v>
      </c>
      <c r="T44" s="37" t="s">
        <v>1</v>
      </c>
      <c r="U44" s="37" t="s">
        <v>1</v>
      </c>
      <c r="V44" s="37" t="s">
        <v>1</v>
      </c>
      <c r="W44" s="37">
        <v>27.8</v>
      </c>
      <c r="X44" s="37" t="s">
        <v>1</v>
      </c>
      <c r="Y44" s="37" t="s">
        <v>1</v>
      </c>
      <c r="Z44" s="37" t="s">
        <v>1</v>
      </c>
      <c r="AA44" s="37" t="s">
        <v>1</v>
      </c>
      <c r="AB44" s="37" t="s">
        <v>1</v>
      </c>
      <c r="AC44" s="37" t="s">
        <v>1</v>
      </c>
      <c r="AD44" s="37" t="s">
        <v>1</v>
      </c>
      <c r="AE44" s="37" t="s">
        <v>1</v>
      </c>
      <c r="AF44" s="37" t="s">
        <v>1</v>
      </c>
      <c r="AG44" s="37" t="s">
        <v>1</v>
      </c>
      <c r="AH44" s="37" t="s">
        <v>1</v>
      </c>
      <c r="AI44" s="37" t="s">
        <v>1</v>
      </c>
      <c r="AJ44" s="37" t="s">
        <v>1</v>
      </c>
      <c r="AK44" s="37">
        <v>118</v>
      </c>
      <c r="AL44" s="37" t="s">
        <v>1</v>
      </c>
      <c r="AM44" s="37" t="s">
        <v>1</v>
      </c>
      <c r="AN44" s="37" t="s">
        <v>1</v>
      </c>
      <c r="AO44" s="37" t="s">
        <v>1</v>
      </c>
      <c r="AP44" s="37" t="s">
        <v>1</v>
      </c>
      <c r="AQ44" s="37" t="s">
        <v>1</v>
      </c>
      <c r="AR44" s="37">
        <v>10.4</v>
      </c>
      <c r="AS44" s="37" t="s">
        <v>1</v>
      </c>
      <c r="AT44" s="37" t="s">
        <v>1</v>
      </c>
      <c r="AU44" s="37" t="s">
        <v>1</v>
      </c>
      <c r="AV44" s="37" t="s">
        <v>1</v>
      </c>
      <c r="AW44" s="37" t="s">
        <v>1</v>
      </c>
      <c r="AX44" s="37" t="s">
        <v>1</v>
      </c>
      <c r="AY44" s="37" t="s">
        <v>1</v>
      </c>
      <c r="AZ44" s="37" t="s">
        <v>1</v>
      </c>
      <c r="BA44" s="37" t="s">
        <v>1</v>
      </c>
      <c r="BB44" s="37" t="s">
        <v>1</v>
      </c>
      <c r="BC44" s="37" t="s">
        <v>1</v>
      </c>
      <c r="BD44" s="37" t="s">
        <v>1</v>
      </c>
    </row>
    <row r="45" spans="1:56" ht="12.75" customHeight="1" x14ac:dyDescent="0.2">
      <c r="A45" s="9"/>
      <c r="B45" s="29" t="s">
        <v>82</v>
      </c>
      <c r="C45" s="9"/>
      <c r="D45" s="9"/>
      <c r="E45" s="12" t="s">
        <v>70</v>
      </c>
      <c r="G45" s="37" t="s">
        <v>1</v>
      </c>
      <c r="H45" s="37" t="s">
        <v>1</v>
      </c>
      <c r="I45" s="37" t="s">
        <v>1</v>
      </c>
      <c r="J45" s="37" t="s">
        <v>1</v>
      </c>
      <c r="K45" s="37" t="s">
        <v>1</v>
      </c>
      <c r="L45" s="37" t="s">
        <v>1</v>
      </c>
      <c r="M45" s="37" t="s">
        <v>1</v>
      </c>
      <c r="N45" s="37" t="s">
        <v>1</v>
      </c>
      <c r="O45" s="37" t="s">
        <v>1</v>
      </c>
      <c r="P45" s="37" t="s">
        <v>1</v>
      </c>
      <c r="Q45" s="37" t="s">
        <v>1</v>
      </c>
      <c r="R45" s="37" t="s">
        <v>1</v>
      </c>
      <c r="S45" s="37" t="s">
        <v>1</v>
      </c>
      <c r="T45" s="37" t="s">
        <v>1</v>
      </c>
      <c r="U45" s="37" t="s">
        <v>1</v>
      </c>
      <c r="V45" s="37" t="s">
        <v>1</v>
      </c>
      <c r="W45" s="37" t="s">
        <v>1</v>
      </c>
      <c r="X45" s="37" t="s">
        <v>1</v>
      </c>
      <c r="Y45" s="37" t="s">
        <v>1</v>
      </c>
      <c r="Z45" s="37" t="s">
        <v>1</v>
      </c>
      <c r="AA45" s="37" t="s">
        <v>1</v>
      </c>
      <c r="AB45" s="37" t="s">
        <v>1</v>
      </c>
      <c r="AC45" s="37" t="s">
        <v>1</v>
      </c>
      <c r="AD45" s="37" t="s">
        <v>1</v>
      </c>
      <c r="AE45" s="37" t="s">
        <v>1</v>
      </c>
      <c r="AF45" s="37" t="s">
        <v>1</v>
      </c>
      <c r="AG45" s="37" t="s">
        <v>1</v>
      </c>
      <c r="AH45" s="37" t="s">
        <v>1</v>
      </c>
      <c r="AI45" s="37" t="s">
        <v>1</v>
      </c>
      <c r="AJ45" s="37" t="s">
        <v>1</v>
      </c>
      <c r="AK45" s="37" t="s">
        <v>1</v>
      </c>
      <c r="AL45" s="37" t="s">
        <v>1</v>
      </c>
      <c r="AM45" s="37" t="s">
        <v>1</v>
      </c>
      <c r="AN45" s="37" t="s">
        <v>1</v>
      </c>
      <c r="AO45" s="37" t="s">
        <v>1</v>
      </c>
      <c r="AP45" s="37" t="s">
        <v>1</v>
      </c>
      <c r="AQ45" s="37" t="s">
        <v>1</v>
      </c>
      <c r="AR45" s="37" t="s">
        <v>1</v>
      </c>
      <c r="AS45" s="37" t="s">
        <v>1</v>
      </c>
      <c r="AT45" s="37" t="s">
        <v>1</v>
      </c>
      <c r="AU45" s="37" t="s">
        <v>1</v>
      </c>
      <c r="AV45" s="37" t="s">
        <v>1</v>
      </c>
      <c r="AW45" s="37" t="s">
        <v>1</v>
      </c>
      <c r="AX45" s="37" t="s">
        <v>1</v>
      </c>
      <c r="AY45" s="37" t="s">
        <v>1</v>
      </c>
      <c r="AZ45" s="37" t="s">
        <v>1</v>
      </c>
      <c r="BA45" s="37" t="s">
        <v>1</v>
      </c>
      <c r="BB45" s="37" t="s">
        <v>1</v>
      </c>
      <c r="BC45" s="37" t="s">
        <v>1</v>
      </c>
      <c r="BD45" s="37" t="s">
        <v>1</v>
      </c>
    </row>
    <row r="46" spans="1:56" ht="12.75" customHeight="1" x14ac:dyDescent="0.2">
      <c r="A46" s="9"/>
      <c r="B46" s="29" t="s">
        <v>81</v>
      </c>
      <c r="C46" s="9"/>
      <c r="D46" s="9"/>
      <c r="E46" s="12" t="s">
        <v>70</v>
      </c>
      <c r="G46" s="36" t="s">
        <v>1</v>
      </c>
      <c r="H46" s="36" t="s">
        <v>1</v>
      </c>
      <c r="I46" s="36" t="s">
        <v>1</v>
      </c>
      <c r="J46" s="36" t="s">
        <v>1</v>
      </c>
      <c r="K46" s="36" t="s">
        <v>1</v>
      </c>
      <c r="L46" s="36" t="s">
        <v>1</v>
      </c>
      <c r="M46" s="36" t="s">
        <v>1</v>
      </c>
      <c r="N46" s="36" t="s">
        <v>1</v>
      </c>
      <c r="O46" s="36" t="s">
        <v>1</v>
      </c>
      <c r="P46" s="36" t="s">
        <v>1</v>
      </c>
      <c r="Q46" s="36" t="s">
        <v>1</v>
      </c>
      <c r="R46" s="36" t="s">
        <v>1</v>
      </c>
      <c r="S46" s="36" t="s">
        <v>1</v>
      </c>
      <c r="T46" s="36" t="s">
        <v>1</v>
      </c>
      <c r="U46" s="36" t="s">
        <v>1</v>
      </c>
      <c r="V46" s="36" t="s">
        <v>1</v>
      </c>
      <c r="W46" s="36" t="s">
        <v>1</v>
      </c>
      <c r="X46" s="36" t="s">
        <v>1</v>
      </c>
      <c r="Y46" s="36" t="s">
        <v>1</v>
      </c>
      <c r="Z46" s="36" t="s">
        <v>1</v>
      </c>
      <c r="AA46" s="36" t="s">
        <v>1</v>
      </c>
      <c r="AB46" s="36" t="s">
        <v>1</v>
      </c>
      <c r="AC46" s="36" t="s">
        <v>1</v>
      </c>
      <c r="AD46" s="36" t="s">
        <v>1</v>
      </c>
      <c r="AE46" s="36" t="s">
        <v>1</v>
      </c>
      <c r="AF46" s="36" t="s">
        <v>1</v>
      </c>
      <c r="AG46" s="36" t="s">
        <v>1</v>
      </c>
      <c r="AH46" s="36" t="s">
        <v>1</v>
      </c>
      <c r="AI46" s="36" t="s">
        <v>1</v>
      </c>
      <c r="AJ46" s="36" t="s">
        <v>1</v>
      </c>
      <c r="AK46" s="36" t="s">
        <v>1</v>
      </c>
      <c r="AL46" s="36" t="s">
        <v>1</v>
      </c>
      <c r="AM46" s="36" t="s">
        <v>1</v>
      </c>
      <c r="AN46" s="36" t="s">
        <v>1</v>
      </c>
      <c r="AO46" s="36" t="s">
        <v>1</v>
      </c>
      <c r="AP46" s="36" t="s">
        <v>1</v>
      </c>
      <c r="AQ46" s="36" t="s">
        <v>1</v>
      </c>
      <c r="AR46" s="36" t="s">
        <v>1</v>
      </c>
      <c r="AS46" s="36" t="s">
        <v>1</v>
      </c>
      <c r="AT46" s="36" t="s">
        <v>1</v>
      </c>
      <c r="AU46" s="36" t="s">
        <v>1</v>
      </c>
      <c r="AV46" s="36" t="s">
        <v>1</v>
      </c>
      <c r="AW46" s="36" t="s">
        <v>1</v>
      </c>
      <c r="AX46" s="36" t="s">
        <v>1</v>
      </c>
      <c r="AY46" s="36" t="s">
        <v>1</v>
      </c>
      <c r="AZ46" s="36" t="s">
        <v>1</v>
      </c>
      <c r="BA46" s="36" t="s">
        <v>1</v>
      </c>
      <c r="BB46" s="36" t="s">
        <v>1</v>
      </c>
      <c r="BC46" s="36" t="s">
        <v>1</v>
      </c>
      <c r="BD46" s="36" t="s">
        <v>1</v>
      </c>
    </row>
    <row r="47" spans="1:56" ht="12.75" customHeight="1" x14ac:dyDescent="0.2">
      <c r="A47" s="9"/>
      <c r="B47" s="29" t="s">
        <v>80</v>
      </c>
      <c r="C47" s="9"/>
      <c r="D47" s="9"/>
      <c r="E47" s="12" t="s">
        <v>79</v>
      </c>
      <c r="G47" s="37" t="s">
        <v>1</v>
      </c>
      <c r="H47" s="37">
        <v>0.94</v>
      </c>
      <c r="I47" s="37" t="s">
        <v>1</v>
      </c>
      <c r="J47" s="37" t="s">
        <v>1</v>
      </c>
      <c r="K47" s="37" t="s">
        <v>1</v>
      </c>
      <c r="L47" s="37" t="s">
        <v>1</v>
      </c>
      <c r="M47" s="37" t="s">
        <v>1</v>
      </c>
      <c r="N47" s="37" t="s">
        <v>1</v>
      </c>
      <c r="O47" s="37">
        <v>1.48</v>
      </c>
      <c r="P47" s="37" t="s">
        <v>1</v>
      </c>
      <c r="Q47" s="37" t="s">
        <v>1</v>
      </c>
      <c r="R47" s="37" t="s">
        <v>1</v>
      </c>
      <c r="S47" s="37" t="s">
        <v>1</v>
      </c>
      <c r="T47" s="37" t="s">
        <v>1</v>
      </c>
      <c r="U47" s="37" t="s">
        <v>1</v>
      </c>
      <c r="V47" s="37" t="s">
        <v>1</v>
      </c>
      <c r="W47" s="37" t="s">
        <v>1</v>
      </c>
      <c r="X47" s="37" t="s">
        <v>1</v>
      </c>
      <c r="Y47" s="37" t="s">
        <v>1</v>
      </c>
      <c r="Z47" s="37" t="s">
        <v>1</v>
      </c>
      <c r="AA47" s="37">
        <v>1.65</v>
      </c>
      <c r="AB47" s="37" t="s">
        <v>1</v>
      </c>
      <c r="AC47" s="37">
        <v>4.8600000000000003</v>
      </c>
      <c r="AD47" s="37">
        <v>2.33</v>
      </c>
      <c r="AE47" s="37" t="s">
        <v>1</v>
      </c>
      <c r="AF47" s="37" t="s">
        <v>1</v>
      </c>
      <c r="AG47" s="37" t="s">
        <v>1</v>
      </c>
      <c r="AH47" s="37" t="s">
        <v>1</v>
      </c>
      <c r="AI47" s="37" t="s">
        <v>1</v>
      </c>
      <c r="AJ47" s="37" t="s">
        <v>1</v>
      </c>
      <c r="AK47" s="37" t="s">
        <v>1</v>
      </c>
      <c r="AL47" s="37" t="s">
        <v>1</v>
      </c>
      <c r="AM47" s="37" t="s">
        <v>1</v>
      </c>
      <c r="AN47" s="37" t="s">
        <v>1</v>
      </c>
      <c r="AO47" s="37" t="s">
        <v>1</v>
      </c>
      <c r="AP47" s="37" t="s">
        <v>1</v>
      </c>
      <c r="AQ47" s="37">
        <v>1.72</v>
      </c>
      <c r="AR47" s="37" t="s">
        <v>1</v>
      </c>
      <c r="AS47" s="37">
        <v>1.1499999999999999</v>
      </c>
      <c r="AT47" s="37" t="s">
        <v>1</v>
      </c>
      <c r="AU47" s="37" t="s">
        <v>1</v>
      </c>
      <c r="AV47" s="37" t="s">
        <v>1</v>
      </c>
      <c r="AW47" s="37">
        <v>3.45</v>
      </c>
      <c r="AX47" s="37">
        <v>4.74</v>
      </c>
      <c r="AY47" s="37" t="s">
        <v>1</v>
      </c>
      <c r="AZ47" s="37" t="s">
        <v>1</v>
      </c>
      <c r="BA47" s="37" t="s">
        <v>1</v>
      </c>
      <c r="BB47" s="37" t="s">
        <v>1</v>
      </c>
      <c r="BC47" s="37" t="s">
        <v>1</v>
      </c>
      <c r="BD47" s="37">
        <v>1.01</v>
      </c>
    </row>
    <row r="48" spans="1:56" ht="12.75" customHeight="1" x14ac:dyDescent="0.2">
      <c r="A48" s="9"/>
      <c r="B48" s="29" t="s">
        <v>78</v>
      </c>
      <c r="C48" s="9"/>
      <c r="D48" s="9"/>
      <c r="E48" s="12" t="s">
        <v>76</v>
      </c>
      <c r="G48" s="11">
        <v>0</v>
      </c>
      <c r="H48" s="11">
        <v>0</v>
      </c>
      <c r="I48" s="11">
        <v>0</v>
      </c>
      <c r="J48" s="11">
        <v>0</v>
      </c>
      <c r="K48" s="11">
        <v>0</v>
      </c>
      <c r="L48" s="11">
        <v>0</v>
      </c>
      <c r="M48" s="11">
        <v>0</v>
      </c>
      <c r="N48" s="11">
        <v>0</v>
      </c>
      <c r="O48" s="11">
        <v>0</v>
      </c>
      <c r="P48" s="11">
        <v>0</v>
      </c>
      <c r="Q48" s="11">
        <v>0</v>
      </c>
      <c r="R48" s="11">
        <v>0</v>
      </c>
      <c r="S48" s="11">
        <v>0</v>
      </c>
      <c r="T48" s="11">
        <v>0</v>
      </c>
      <c r="U48" s="11">
        <v>0</v>
      </c>
      <c r="V48" s="11">
        <v>0</v>
      </c>
      <c r="W48" s="11">
        <v>0</v>
      </c>
      <c r="X48" s="11">
        <v>0</v>
      </c>
      <c r="Y48" s="11">
        <v>0</v>
      </c>
      <c r="Z48" s="11">
        <v>0</v>
      </c>
      <c r="AA48" s="11">
        <v>0</v>
      </c>
      <c r="AB48" s="11">
        <v>0</v>
      </c>
      <c r="AC48" s="11">
        <v>0</v>
      </c>
      <c r="AD48" s="11">
        <v>0</v>
      </c>
      <c r="AE48" s="11">
        <v>0</v>
      </c>
      <c r="AF48" s="11">
        <v>0</v>
      </c>
      <c r="AG48" s="11">
        <v>0</v>
      </c>
      <c r="AH48" s="11">
        <v>0</v>
      </c>
      <c r="AI48" s="11">
        <v>0</v>
      </c>
      <c r="AJ48" s="11">
        <v>0</v>
      </c>
      <c r="AK48" s="11">
        <v>0</v>
      </c>
      <c r="AL48" s="11">
        <v>0</v>
      </c>
      <c r="AM48" s="11">
        <v>0</v>
      </c>
      <c r="AN48" s="11">
        <v>0</v>
      </c>
      <c r="AO48" s="11">
        <v>0</v>
      </c>
      <c r="AP48" s="11">
        <v>0</v>
      </c>
      <c r="AQ48" s="11">
        <v>0</v>
      </c>
      <c r="AR48" s="11">
        <v>0</v>
      </c>
      <c r="AS48" s="11">
        <v>0</v>
      </c>
      <c r="AT48" s="11">
        <v>0</v>
      </c>
      <c r="AU48" s="11">
        <v>0</v>
      </c>
      <c r="AV48" s="11">
        <v>0</v>
      </c>
      <c r="AW48" s="11">
        <v>0</v>
      </c>
      <c r="AX48" s="11">
        <v>0</v>
      </c>
      <c r="AY48" s="11">
        <v>0</v>
      </c>
      <c r="AZ48" s="11">
        <v>0</v>
      </c>
      <c r="BA48" s="11">
        <v>0</v>
      </c>
      <c r="BB48" s="11">
        <v>0</v>
      </c>
      <c r="BC48" s="11">
        <v>0</v>
      </c>
      <c r="BD48" s="11">
        <v>0</v>
      </c>
    </row>
    <row r="49" spans="1:56" ht="12.75" customHeight="1" x14ac:dyDescent="0.2">
      <c r="A49" s="9"/>
      <c r="B49" s="29" t="s">
        <v>77</v>
      </c>
      <c r="C49" s="9"/>
      <c r="D49" s="9"/>
      <c r="E49" s="12" t="s">
        <v>76</v>
      </c>
      <c r="G49" s="33">
        <v>0</v>
      </c>
      <c r="H49" s="33">
        <v>0</v>
      </c>
      <c r="I49" s="33">
        <v>0</v>
      </c>
      <c r="J49" s="33">
        <v>0</v>
      </c>
      <c r="K49" s="33">
        <v>0.13</v>
      </c>
      <c r="L49" s="33">
        <v>0.7</v>
      </c>
      <c r="M49" s="33">
        <v>0</v>
      </c>
      <c r="N49" s="33">
        <v>0</v>
      </c>
      <c r="O49" s="33">
        <v>0</v>
      </c>
      <c r="P49" s="33">
        <v>0</v>
      </c>
      <c r="Q49" s="33">
        <v>0</v>
      </c>
      <c r="R49" s="33">
        <v>0</v>
      </c>
      <c r="S49" s="33">
        <v>0</v>
      </c>
      <c r="T49" s="35">
        <v>0</v>
      </c>
      <c r="U49" s="33">
        <v>0</v>
      </c>
      <c r="V49" s="33">
        <v>0</v>
      </c>
      <c r="W49" s="33">
        <v>0.02</v>
      </c>
      <c r="X49" s="33">
        <v>0</v>
      </c>
      <c r="Y49" s="33">
        <v>0</v>
      </c>
      <c r="Z49" s="33">
        <v>0</v>
      </c>
      <c r="AA49" s="75">
        <v>0</v>
      </c>
      <c r="AB49" s="33">
        <v>0</v>
      </c>
      <c r="AC49" s="75">
        <v>0</v>
      </c>
      <c r="AD49" s="76">
        <v>0</v>
      </c>
      <c r="AE49" s="33">
        <v>0</v>
      </c>
      <c r="AF49" s="33">
        <v>0</v>
      </c>
      <c r="AG49" s="33">
        <v>0</v>
      </c>
      <c r="AH49" s="33">
        <v>0</v>
      </c>
      <c r="AI49" s="33">
        <v>0</v>
      </c>
      <c r="AJ49" s="33">
        <v>0</v>
      </c>
      <c r="AK49" s="33">
        <v>0.23</v>
      </c>
      <c r="AL49" s="33">
        <v>0</v>
      </c>
      <c r="AM49" s="33">
        <v>0</v>
      </c>
      <c r="AN49" s="33">
        <v>0</v>
      </c>
      <c r="AO49" s="33">
        <v>0</v>
      </c>
      <c r="AP49" s="33">
        <v>0</v>
      </c>
      <c r="AQ49" s="75">
        <v>0</v>
      </c>
      <c r="AR49" s="33">
        <v>0</v>
      </c>
      <c r="AS49" s="33">
        <v>0</v>
      </c>
      <c r="AT49" s="33">
        <v>0</v>
      </c>
      <c r="AU49" s="33">
        <v>0</v>
      </c>
      <c r="AV49" s="33">
        <v>0</v>
      </c>
      <c r="AW49" s="75">
        <v>0</v>
      </c>
      <c r="AX49" s="75">
        <v>0.56999999999999995</v>
      </c>
      <c r="AY49" s="33">
        <v>0</v>
      </c>
      <c r="AZ49" s="33">
        <v>0</v>
      </c>
      <c r="BA49" s="33">
        <v>0</v>
      </c>
      <c r="BB49" s="33">
        <v>0</v>
      </c>
      <c r="BC49" s="33">
        <v>0</v>
      </c>
      <c r="BD49" s="75">
        <v>0</v>
      </c>
    </row>
    <row r="50" spans="1:56" ht="12.75" customHeight="1" x14ac:dyDescent="0.2">
      <c r="A50" s="9"/>
      <c r="B50" s="29" t="s">
        <v>611</v>
      </c>
      <c r="C50" s="9"/>
      <c r="D50" s="9"/>
      <c r="E50" s="12" t="s">
        <v>76</v>
      </c>
      <c r="G50" s="33">
        <v>0</v>
      </c>
      <c r="H50" s="35">
        <v>0.59</v>
      </c>
      <c r="I50" s="33">
        <v>0.87</v>
      </c>
      <c r="J50" s="33">
        <v>0.22</v>
      </c>
      <c r="K50" s="33">
        <v>0.96</v>
      </c>
      <c r="L50" s="33">
        <v>0.8</v>
      </c>
      <c r="M50" s="33">
        <v>0</v>
      </c>
      <c r="N50" s="33">
        <v>1</v>
      </c>
      <c r="O50" s="35">
        <v>1</v>
      </c>
      <c r="P50" s="33">
        <v>0.98</v>
      </c>
      <c r="Q50" s="33">
        <v>0</v>
      </c>
      <c r="R50" s="33">
        <v>0.92</v>
      </c>
      <c r="S50" s="33">
        <v>1</v>
      </c>
      <c r="T50" s="33">
        <v>1</v>
      </c>
      <c r="U50" s="33">
        <v>1</v>
      </c>
      <c r="V50" s="33">
        <v>0</v>
      </c>
      <c r="W50" s="33">
        <v>1</v>
      </c>
      <c r="X50" s="33">
        <v>0</v>
      </c>
      <c r="Y50" s="33">
        <v>1</v>
      </c>
      <c r="Z50" s="33">
        <v>0.51</v>
      </c>
      <c r="AA50" s="76">
        <v>0.04</v>
      </c>
      <c r="AB50" s="33">
        <v>1</v>
      </c>
      <c r="AC50" s="76">
        <v>0.11</v>
      </c>
      <c r="AD50" s="76">
        <v>0.08</v>
      </c>
      <c r="AE50" s="33">
        <v>0.97</v>
      </c>
      <c r="AF50" s="33">
        <v>7.4999999999999997E-2</v>
      </c>
      <c r="AG50" s="33">
        <v>1</v>
      </c>
      <c r="AH50" s="33">
        <v>1</v>
      </c>
      <c r="AI50" s="33">
        <v>1</v>
      </c>
      <c r="AJ50" s="33">
        <v>1</v>
      </c>
      <c r="AK50" s="33">
        <v>1</v>
      </c>
      <c r="AL50" s="33">
        <v>0.71</v>
      </c>
      <c r="AM50" s="33">
        <v>1</v>
      </c>
      <c r="AN50" s="33">
        <v>0</v>
      </c>
      <c r="AO50" s="33">
        <v>1</v>
      </c>
      <c r="AP50" s="33">
        <v>0</v>
      </c>
      <c r="AQ50" s="76">
        <v>0.88</v>
      </c>
      <c r="AR50" s="33">
        <v>1</v>
      </c>
      <c r="AS50" s="35">
        <v>1</v>
      </c>
      <c r="AT50" s="33">
        <v>0</v>
      </c>
      <c r="AU50" s="33">
        <v>0</v>
      </c>
      <c r="AV50" s="33">
        <v>1</v>
      </c>
      <c r="AW50" s="76">
        <v>0.34</v>
      </c>
      <c r="AX50" s="76">
        <v>0.21</v>
      </c>
      <c r="AY50" s="33">
        <v>1</v>
      </c>
      <c r="AZ50" s="33">
        <v>0.95</v>
      </c>
      <c r="BA50" s="33">
        <v>0.96</v>
      </c>
      <c r="BB50" s="33">
        <v>0</v>
      </c>
      <c r="BC50" s="33">
        <v>0</v>
      </c>
      <c r="BD50" s="76">
        <v>0.45</v>
      </c>
    </row>
    <row r="51" spans="1:56" ht="12.75" customHeight="1" x14ac:dyDescent="0.2">
      <c r="A51" s="9"/>
      <c r="B51" s="29" t="s">
        <v>606</v>
      </c>
      <c r="C51" s="9"/>
      <c r="D51" s="9"/>
      <c r="E51" s="12"/>
      <c r="G51" s="11">
        <v>0</v>
      </c>
      <c r="H51" s="11">
        <v>0</v>
      </c>
      <c r="I51" s="11">
        <v>0</v>
      </c>
      <c r="J51" s="11">
        <v>0</v>
      </c>
      <c r="K51" s="11">
        <v>0</v>
      </c>
      <c r="L51" s="11">
        <v>0</v>
      </c>
      <c r="M51" s="11">
        <v>0</v>
      </c>
      <c r="N51" s="11">
        <v>0</v>
      </c>
      <c r="O51" s="11">
        <v>0</v>
      </c>
      <c r="P51" s="11">
        <v>0</v>
      </c>
      <c r="Q51" s="11">
        <v>0</v>
      </c>
      <c r="R51" s="11">
        <v>0</v>
      </c>
      <c r="S51" s="11">
        <v>0</v>
      </c>
      <c r="T51" s="11">
        <v>0</v>
      </c>
      <c r="U51" s="11">
        <v>0</v>
      </c>
      <c r="V51" s="11">
        <v>0</v>
      </c>
      <c r="W51" s="11">
        <v>0</v>
      </c>
      <c r="X51" s="11">
        <v>0</v>
      </c>
      <c r="Y51" s="11">
        <v>0</v>
      </c>
      <c r="Z51" s="11">
        <v>0</v>
      </c>
      <c r="AA51" s="11">
        <v>1</v>
      </c>
      <c r="AB51" s="11">
        <v>0</v>
      </c>
      <c r="AC51" s="11">
        <v>0.48</v>
      </c>
      <c r="AD51" s="11">
        <v>0.92</v>
      </c>
      <c r="AE51" s="11">
        <v>0</v>
      </c>
      <c r="AF51" s="11">
        <v>0</v>
      </c>
      <c r="AG51" s="11">
        <v>0</v>
      </c>
      <c r="AH51" s="11">
        <v>0</v>
      </c>
      <c r="AI51" s="11">
        <v>0</v>
      </c>
      <c r="AJ51" s="11">
        <v>0</v>
      </c>
      <c r="AK51" s="11">
        <v>0</v>
      </c>
      <c r="AL51" s="11">
        <v>0</v>
      </c>
      <c r="AM51" s="11">
        <v>0</v>
      </c>
      <c r="AN51" s="11">
        <v>0</v>
      </c>
      <c r="AO51" s="11">
        <v>0</v>
      </c>
      <c r="AP51" s="11">
        <v>0</v>
      </c>
      <c r="AQ51" s="11">
        <v>0</v>
      </c>
      <c r="AR51" s="11">
        <v>7.0000000000000007E-2</v>
      </c>
      <c r="AS51" s="11">
        <v>0</v>
      </c>
      <c r="AT51" s="11">
        <v>0</v>
      </c>
      <c r="AU51" s="11">
        <v>0</v>
      </c>
      <c r="AV51" s="11">
        <v>0</v>
      </c>
      <c r="AW51" s="11">
        <v>0.43</v>
      </c>
      <c r="AX51" s="11">
        <v>0.28000000000000003</v>
      </c>
      <c r="AY51" s="11">
        <v>0</v>
      </c>
      <c r="AZ51" s="11">
        <v>0</v>
      </c>
      <c r="BA51" s="11">
        <v>0</v>
      </c>
      <c r="BB51" s="11">
        <v>0</v>
      </c>
      <c r="BC51" s="11">
        <v>0</v>
      </c>
      <c r="BD51" s="11">
        <v>0.95</v>
      </c>
    </row>
    <row r="52" spans="1:56" ht="12.75" customHeight="1" x14ac:dyDescent="0.2">
      <c r="A52" s="9"/>
      <c r="B52" s="9"/>
      <c r="C52" s="9"/>
      <c r="D52" s="9"/>
      <c r="E52" s="12"/>
      <c r="G52" s="9"/>
      <c r="H52" s="9"/>
      <c r="I52" s="9"/>
      <c r="J52" s="9"/>
      <c r="K52" s="9"/>
      <c r="L52" s="9"/>
      <c r="M52" s="9"/>
      <c r="N52" s="9"/>
      <c r="O52" s="9"/>
      <c r="P52" s="9"/>
      <c r="Q52" s="32"/>
      <c r="R52" s="32"/>
      <c r="S52" s="32"/>
      <c r="T52" s="32"/>
      <c r="U52" s="32"/>
      <c r="V52" s="32"/>
      <c r="W52" s="32"/>
      <c r="X52" s="32"/>
      <c r="Y52" s="32"/>
      <c r="Z52" s="32"/>
      <c r="AA52" s="74"/>
      <c r="AB52" s="32"/>
      <c r="AC52" s="74"/>
      <c r="AD52" s="74"/>
      <c r="AE52" s="32"/>
      <c r="AF52" s="32"/>
      <c r="AG52" s="32"/>
      <c r="AH52" s="32"/>
      <c r="AI52" s="32"/>
      <c r="AJ52" s="32"/>
      <c r="AK52" s="32"/>
      <c r="AL52" s="32"/>
      <c r="AM52" s="32"/>
      <c r="AN52" s="32"/>
      <c r="AO52" s="32"/>
      <c r="AP52" s="32"/>
      <c r="AQ52" s="74"/>
      <c r="AR52" s="32"/>
      <c r="AS52" s="32"/>
      <c r="AT52" s="32"/>
      <c r="AU52" s="32"/>
      <c r="AV52" s="32"/>
      <c r="AW52" s="74"/>
      <c r="AX52" s="74"/>
      <c r="AY52" s="32"/>
      <c r="AZ52" s="32"/>
      <c r="BA52" s="32"/>
      <c r="BB52" s="32"/>
      <c r="BC52" s="32"/>
      <c r="BD52" s="74"/>
    </row>
    <row r="53" spans="1:56" ht="12.75" customHeight="1" x14ac:dyDescent="0.2">
      <c r="A53" s="31" t="s">
        <v>75</v>
      </c>
      <c r="B53" s="9"/>
      <c r="C53" s="9"/>
      <c r="D53" s="9"/>
      <c r="E53" s="12"/>
      <c r="G53" s="9"/>
      <c r="H53" s="9"/>
      <c r="I53" s="9"/>
      <c r="J53" s="9"/>
      <c r="K53" s="9"/>
      <c r="L53" s="9"/>
      <c r="M53" s="9"/>
      <c r="N53" s="9"/>
      <c r="O53" s="9"/>
      <c r="P53" s="9"/>
      <c r="Q53" s="32"/>
      <c r="R53" s="32"/>
      <c r="S53" s="32"/>
      <c r="T53" s="32"/>
      <c r="U53" s="32"/>
      <c r="V53" s="32"/>
      <c r="W53" s="32"/>
      <c r="X53" s="32"/>
      <c r="Y53" s="32"/>
      <c r="Z53" s="32"/>
      <c r="AA53" s="74"/>
      <c r="AB53" s="32"/>
      <c r="AC53" s="74"/>
      <c r="AD53" s="74"/>
      <c r="AE53" s="32"/>
      <c r="AF53" s="32"/>
      <c r="AG53" s="32"/>
      <c r="AH53" s="32"/>
      <c r="AI53" s="32"/>
      <c r="AJ53" s="32"/>
      <c r="AK53" s="32"/>
      <c r="AL53" s="32"/>
      <c r="AM53" s="32"/>
      <c r="AN53" s="32"/>
      <c r="AO53" s="32"/>
      <c r="AP53" s="32"/>
      <c r="AQ53" s="74"/>
      <c r="AR53" s="32"/>
      <c r="AS53" s="32"/>
      <c r="AT53" s="32"/>
      <c r="AU53" s="32"/>
      <c r="AV53" s="32"/>
      <c r="AW53" s="74"/>
      <c r="AX53" s="74"/>
      <c r="AY53" s="32"/>
      <c r="AZ53" s="32"/>
      <c r="BA53" s="32"/>
      <c r="BB53" s="32"/>
      <c r="BC53" s="32"/>
      <c r="BD53" s="74"/>
    </row>
    <row r="54" spans="1:56" ht="12.75" customHeight="1" x14ac:dyDescent="0.2">
      <c r="A54" s="9"/>
      <c r="B54" s="31" t="s">
        <v>74</v>
      </c>
      <c r="C54" s="9"/>
      <c r="D54" s="9"/>
      <c r="E54" s="12" t="s">
        <v>1</v>
      </c>
      <c r="G54" s="30">
        <f t="shared" ref="G54:BD54" si="1">IF(G30&lt;18,1,0)</f>
        <v>1</v>
      </c>
      <c r="H54" s="30">
        <f t="shared" si="1"/>
        <v>1</v>
      </c>
      <c r="I54" s="30">
        <f t="shared" si="1"/>
        <v>1</v>
      </c>
      <c r="J54" s="30">
        <f t="shared" si="1"/>
        <v>0</v>
      </c>
      <c r="K54" s="30">
        <f t="shared" si="1"/>
        <v>0</v>
      </c>
      <c r="L54" s="30">
        <f t="shared" si="1"/>
        <v>0</v>
      </c>
      <c r="M54" s="30">
        <f t="shared" si="1"/>
        <v>0</v>
      </c>
      <c r="N54" s="30">
        <f t="shared" si="1"/>
        <v>0</v>
      </c>
      <c r="O54" s="30">
        <f t="shared" si="1"/>
        <v>0</v>
      </c>
      <c r="P54" s="30">
        <f t="shared" si="1"/>
        <v>0</v>
      </c>
      <c r="Q54" s="30">
        <f t="shared" si="1"/>
        <v>1</v>
      </c>
      <c r="R54" s="30">
        <f t="shared" si="1"/>
        <v>0</v>
      </c>
      <c r="S54" s="30">
        <f t="shared" si="1"/>
        <v>0</v>
      </c>
      <c r="T54" s="30">
        <f t="shared" si="1"/>
        <v>0</v>
      </c>
      <c r="U54" s="30">
        <f t="shared" si="1"/>
        <v>1</v>
      </c>
      <c r="V54" s="30">
        <f t="shared" si="1"/>
        <v>0</v>
      </c>
      <c r="W54" s="30">
        <f t="shared" si="1"/>
        <v>1</v>
      </c>
      <c r="X54" s="30">
        <f t="shared" si="1"/>
        <v>1</v>
      </c>
      <c r="Y54" s="30">
        <f t="shared" si="1"/>
        <v>0</v>
      </c>
      <c r="Z54" s="30">
        <f t="shared" si="1"/>
        <v>0</v>
      </c>
      <c r="AA54" s="30">
        <f t="shared" si="1"/>
        <v>1</v>
      </c>
      <c r="AB54" s="30">
        <f t="shared" si="1"/>
        <v>1</v>
      </c>
      <c r="AC54" s="30">
        <f t="shared" si="1"/>
        <v>1</v>
      </c>
      <c r="AD54" s="30">
        <f t="shared" si="1"/>
        <v>1</v>
      </c>
      <c r="AE54" s="30">
        <f t="shared" si="1"/>
        <v>0</v>
      </c>
      <c r="AF54" s="30">
        <f t="shared" si="1"/>
        <v>0</v>
      </c>
      <c r="AG54" s="30">
        <f t="shared" si="1"/>
        <v>0</v>
      </c>
      <c r="AH54" s="30">
        <f t="shared" si="1"/>
        <v>0</v>
      </c>
      <c r="AI54" s="30">
        <f t="shared" si="1"/>
        <v>0</v>
      </c>
      <c r="AJ54" s="30">
        <f t="shared" si="1"/>
        <v>0</v>
      </c>
      <c r="AK54" s="30">
        <f t="shared" si="1"/>
        <v>0</v>
      </c>
      <c r="AL54" s="30">
        <f t="shared" si="1"/>
        <v>0</v>
      </c>
      <c r="AM54" s="30">
        <f t="shared" si="1"/>
        <v>0</v>
      </c>
      <c r="AN54" s="30">
        <f t="shared" si="1"/>
        <v>1</v>
      </c>
      <c r="AO54" s="30">
        <f t="shared" si="1"/>
        <v>0</v>
      </c>
      <c r="AP54" s="30">
        <f t="shared" si="1"/>
        <v>0</v>
      </c>
      <c r="AQ54" s="30">
        <f t="shared" si="1"/>
        <v>0</v>
      </c>
      <c r="AR54" s="30">
        <f t="shared" si="1"/>
        <v>0</v>
      </c>
      <c r="AS54" s="30">
        <f t="shared" si="1"/>
        <v>1</v>
      </c>
      <c r="AT54" s="30">
        <f t="shared" si="1"/>
        <v>0</v>
      </c>
      <c r="AU54" s="30">
        <f t="shared" si="1"/>
        <v>1</v>
      </c>
      <c r="AV54" s="30">
        <f t="shared" si="1"/>
        <v>0</v>
      </c>
      <c r="AW54" s="30">
        <f t="shared" si="1"/>
        <v>1</v>
      </c>
      <c r="AX54" s="30">
        <f t="shared" si="1"/>
        <v>0</v>
      </c>
      <c r="AY54" s="30">
        <f t="shared" si="1"/>
        <v>0</v>
      </c>
      <c r="AZ54" s="30">
        <f t="shared" si="1"/>
        <v>0</v>
      </c>
      <c r="BA54" s="30">
        <f t="shared" si="1"/>
        <v>0</v>
      </c>
      <c r="BB54" s="30">
        <f t="shared" si="1"/>
        <v>0</v>
      </c>
      <c r="BC54" s="30">
        <f t="shared" si="1"/>
        <v>0</v>
      </c>
      <c r="BD54" s="30">
        <f t="shared" si="1"/>
        <v>1</v>
      </c>
    </row>
    <row r="55" spans="1:56" ht="12.75" customHeight="1" x14ac:dyDescent="0.2">
      <c r="A55" s="9"/>
      <c r="B55" s="31" t="s">
        <v>73</v>
      </c>
      <c r="C55" s="9"/>
      <c r="D55" s="9"/>
      <c r="E55" s="12" t="s">
        <v>1</v>
      </c>
      <c r="G55" s="30">
        <f t="shared" ref="G55:BD55" si="2">IF(G42&lt;=500,0,1)</f>
        <v>0</v>
      </c>
      <c r="H55" s="30">
        <f t="shared" si="2"/>
        <v>0</v>
      </c>
      <c r="I55" s="30">
        <f t="shared" si="2"/>
        <v>0</v>
      </c>
      <c r="J55" s="30">
        <f t="shared" si="2"/>
        <v>0</v>
      </c>
      <c r="K55" s="30">
        <f t="shared" si="2"/>
        <v>1</v>
      </c>
      <c r="L55" s="30">
        <f t="shared" si="2"/>
        <v>1</v>
      </c>
      <c r="M55" s="30">
        <f t="shared" si="2"/>
        <v>0</v>
      </c>
      <c r="N55" s="30">
        <f t="shared" si="2"/>
        <v>0</v>
      </c>
      <c r="O55" s="30">
        <f t="shared" si="2"/>
        <v>0</v>
      </c>
      <c r="P55" s="30">
        <f t="shared" si="2"/>
        <v>1</v>
      </c>
      <c r="Q55" s="30">
        <f t="shared" si="2"/>
        <v>0</v>
      </c>
      <c r="R55" s="30">
        <f t="shared" si="2"/>
        <v>1</v>
      </c>
      <c r="S55" s="30">
        <f t="shared" si="2"/>
        <v>1</v>
      </c>
      <c r="T55" s="30">
        <f t="shared" si="2"/>
        <v>0</v>
      </c>
      <c r="U55" s="30">
        <f t="shared" si="2"/>
        <v>1</v>
      </c>
      <c r="V55" s="30">
        <f t="shared" si="2"/>
        <v>1</v>
      </c>
      <c r="W55" s="30">
        <f t="shared" si="2"/>
        <v>0</v>
      </c>
      <c r="X55" s="30">
        <f t="shared" si="2"/>
        <v>0</v>
      </c>
      <c r="Y55" s="30">
        <f t="shared" si="2"/>
        <v>1</v>
      </c>
      <c r="Z55" s="30">
        <f t="shared" si="2"/>
        <v>0</v>
      </c>
      <c r="AA55" s="30">
        <f t="shared" si="2"/>
        <v>0</v>
      </c>
      <c r="AB55" s="30">
        <f t="shared" si="2"/>
        <v>0</v>
      </c>
      <c r="AC55" s="30">
        <f t="shared" si="2"/>
        <v>0</v>
      </c>
      <c r="AD55" s="30">
        <f t="shared" si="2"/>
        <v>0</v>
      </c>
      <c r="AE55" s="30">
        <f t="shared" si="2"/>
        <v>1</v>
      </c>
      <c r="AF55" s="30">
        <f t="shared" si="2"/>
        <v>1</v>
      </c>
      <c r="AG55" s="30">
        <f t="shared" si="2"/>
        <v>0</v>
      </c>
      <c r="AH55" s="30">
        <f t="shared" si="2"/>
        <v>1</v>
      </c>
      <c r="AI55" s="30">
        <f t="shared" si="2"/>
        <v>1</v>
      </c>
      <c r="AJ55" s="30">
        <f t="shared" si="2"/>
        <v>0</v>
      </c>
      <c r="AK55" s="30">
        <f t="shared" si="2"/>
        <v>1</v>
      </c>
      <c r="AL55" s="30">
        <f t="shared" si="2"/>
        <v>0</v>
      </c>
      <c r="AM55" s="30">
        <f t="shared" si="2"/>
        <v>0</v>
      </c>
      <c r="AN55" s="30">
        <f t="shared" si="2"/>
        <v>0</v>
      </c>
      <c r="AO55" s="30">
        <f t="shared" si="2"/>
        <v>1</v>
      </c>
      <c r="AP55" s="30">
        <f t="shared" si="2"/>
        <v>1</v>
      </c>
      <c r="AQ55" s="30">
        <f t="shared" si="2"/>
        <v>1</v>
      </c>
      <c r="AR55" s="30">
        <f t="shared" si="2"/>
        <v>1</v>
      </c>
      <c r="AS55" s="30">
        <f t="shared" si="2"/>
        <v>0</v>
      </c>
      <c r="AT55" s="30">
        <f t="shared" si="2"/>
        <v>0</v>
      </c>
      <c r="AU55" s="30">
        <f t="shared" si="2"/>
        <v>0</v>
      </c>
      <c r="AV55" s="30">
        <f t="shared" si="2"/>
        <v>1</v>
      </c>
      <c r="AW55" s="30">
        <f t="shared" si="2"/>
        <v>1</v>
      </c>
      <c r="AX55" s="30">
        <f t="shared" si="2"/>
        <v>0</v>
      </c>
      <c r="AY55" s="30">
        <f t="shared" si="2"/>
        <v>0</v>
      </c>
      <c r="AZ55" s="30">
        <f t="shared" si="2"/>
        <v>1</v>
      </c>
      <c r="BA55" s="30">
        <f t="shared" si="2"/>
        <v>0</v>
      </c>
      <c r="BB55" s="30">
        <f t="shared" si="2"/>
        <v>1</v>
      </c>
      <c r="BC55" s="30">
        <f t="shared" si="2"/>
        <v>0</v>
      </c>
      <c r="BD55" s="30">
        <f t="shared" si="2"/>
        <v>0</v>
      </c>
    </row>
    <row r="56" spans="1:56" ht="12.75" customHeight="1" x14ac:dyDescent="0.2">
      <c r="A56" s="9"/>
      <c r="B56" s="29" t="s">
        <v>72</v>
      </c>
      <c r="C56" s="9"/>
      <c r="D56" s="9"/>
      <c r="E56" s="12" t="s">
        <v>70</v>
      </c>
      <c r="G56" s="11">
        <v>10.7</v>
      </c>
      <c r="H56" s="11">
        <v>10.7</v>
      </c>
      <c r="I56" s="11">
        <v>10.7</v>
      </c>
      <c r="J56" s="11">
        <v>10.7</v>
      </c>
      <c r="K56" s="11">
        <v>10.7</v>
      </c>
      <c r="L56" s="11">
        <v>10.7</v>
      </c>
      <c r="M56" s="11">
        <v>10.7</v>
      </c>
      <c r="N56" s="11">
        <v>10.7</v>
      </c>
      <c r="O56" s="11">
        <v>10.7</v>
      </c>
      <c r="P56" s="11">
        <v>10.7</v>
      </c>
      <c r="Q56" s="11">
        <v>10.7</v>
      </c>
      <c r="R56" s="11">
        <v>10.7</v>
      </c>
      <c r="S56" s="11">
        <v>10.7</v>
      </c>
      <c r="T56" s="11">
        <v>10.7</v>
      </c>
      <c r="U56" s="11">
        <v>10.7</v>
      </c>
      <c r="V56" s="11">
        <v>10.7</v>
      </c>
      <c r="W56" s="11">
        <v>10.7</v>
      </c>
      <c r="X56" s="11">
        <v>10.7</v>
      </c>
      <c r="Y56" s="11">
        <v>10.7</v>
      </c>
      <c r="Z56" s="11">
        <v>10.7</v>
      </c>
      <c r="AA56" s="11">
        <v>10.7</v>
      </c>
      <c r="AB56" s="11">
        <v>10.7</v>
      </c>
      <c r="AC56" s="11">
        <v>10.7</v>
      </c>
      <c r="AD56" s="11">
        <v>10.7</v>
      </c>
      <c r="AE56" s="11">
        <v>10.7</v>
      </c>
      <c r="AF56" s="11">
        <v>10.7</v>
      </c>
      <c r="AG56" s="11">
        <v>10.7</v>
      </c>
      <c r="AH56" s="11">
        <v>10.7</v>
      </c>
      <c r="AI56" s="11">
        <v>10.7</v>
      </c>
      <c r="AJ56" s="11">
        <v>10.7</v>
      </c>
      <c r="AK56" s="11">
        <v>10.7</v>
      </c>
      <c r="AL56" s="11">
        <v>10.7</v>
      </c>
      <c r="AM56" s="11">
        <v>10.7</v>
      </c>
      <c r="AN56" s="11">
        <v>10.7</v>
      </c>
      <c r="AO56" s="11">
        <v>10.7</v>
      </c>
      <c r="AP56" s="11">
        <v>10.7</v>
      </c>
      <c r="AQ56" s="11">
        <v>10.7</v>
      </c>
      <c r="AR56" s="11">
        <v>10.7</v>
      </c>
      <c r="AS56" s="11">
        <v>10.7</v>
      </c>
      <c r="AT56" s="11">
        <v>10.7</v>
      </c>
      <c r="AU56" s="11">
        <v>10.7</v>
      </c>
      <c r="AV56" s="11">
        <v>10.7</v>
      </c>
      <c r="AW56" s="11">
        <v>10.7</v>
      </c>
      <c r="AX56" s="11">
        <v>10.7</v>
      </c>
      <c r="AY56" s="11">
        <v>10.7</v>
      </c>
      <c r="AZ56" s="11">
        <v>10.7</v>
      </c>
      <c r="BA56" s="11">
        <v>10.7</v>
      </c>
      <c r="BB56" s="11">
        <v>10.7</v>
      </c>
      <c r="BC56" s="11">
        <v>10.7</v>
      </c>
      <c r="BD56" s="11">
        <v>10.7</v>
      </c>
    </row>
    <row r="57" spans="1:56" ht="12.75" customHeight="1" x14ac:dyDescent="0.2">
      <c r="A57" s="9"/>
      <c r="B57" s="29" t="s">
        <v>71</v>
      </c>
      <c r="C57" s="9"/>
      <c r="D57" s="9"/>
      <c r="E57" s="12" t="s">
        <v>70</v>
      </c>
      <c r="F57" s="28"/>
      <c r="G57" s="11">
        <v>0</v>
      </c>
      <c r="H57" s="11">
        <v>0</v>
      </c>
      <c r="I57" s="11">
        <v>0</v>
      </c>
      <c r="J57" s="11">
        <v>0</v>
      </c>
      <c r="K57" s="11">
        <v>0</v>
      </c>
      <c r="L57" s="11">
        <v>0</v>
      </c>
      <c r="M57" s="11">
        <v>0</v>
      </c>
      <c r="N57" s="11">
        <v>0</v>
      </c>
      <c r="O57" s="11">
        <v>0</v>
      </c>
      <c r="P57" s="11">
        <v>0</v>
      </c>
      <c r="Q57" s="11">
        <v>0</v>
      </c>
      <c r="R57" s="11">
        <v>0</v>
      </c>
      <c r="S57" s="11">
        <v>0</v>
      </c>
      <c r="T57" s="11">
        <v>0</v>
      </c>
      <c r="U57" s="11">
        <v>0</v>
      </c>
      <c r="V57" s="11">
        <v>0</v>
      </c>
      <c r="W57" s="11">
        <v>0</v>
      </c>
      <c r="X57" s="11">
        <v>0</v>
      </c>
      <c r="Y57" s="11">
        <v>0</v>
      </c>
      <c r="Z57" s="11">
        <v>0</v>
      </c>
      <c r="AA57" s="11">
        <v>0</v>
      </c>
      <c r="AB57" s="11">
        <v>0</v>
      </c>
      <c r="AC57" s="11">
        <v>0</v>
      </c>
      <c r="AD57" s="11">
        <v>0</v>
      </c>
      <c r="AE57" s="11">
        <v>0</v>
      </c>
      <c r="AF57" s="11">
        <v>0</v>
      </c>
      <c r="AG57" s="11">
        <v>0</v>
      </c>
      <c r="AH57" s="11">
        <v>0</v>
      </c>
      <c r="AI57" s="11">
        <v>0</v>
      </c>
      <c r="AJ57" s="11">
        <v>0</v>
      </c>
      <c r="AK57" s="11">
        <v>0</v>
      </c>
      <c r="AL57" s="11">
        <v>0</v>
      </c>
      <c r="AM57" s="11">
        <v>0</v>
      </c>
      <c r="AN57" s="11">
        <v>0</v>
      </c>
      <c r="AO57" s="11">
        <v>0</v>
      </c>
      <c r="AP57" s="11">
        <v>0</v>
      </c>
      <c r="AQ57" s="11">
        <v>0</v>
      </c>
      <c r="AR57" s="11">
        <v>0</v>
      </c>
      <c r="AS57" s="11">
        <v>0</v>
      </c>
      <c r="AT57" s="11">
        <v>0</v>
      </c>
      <c r="AU57" s="11">
        <v>0</v>
      </c>
      <c r="AV57" s="11">
        <v>0</v>
      </c>
      <c r="AW57" s="11">
        <v>0</v>
      </c>
      <c r="AX57" s="11">
        <v>0</v>
      </c>
      <c r="AY57" s="11">
        <v>0</v>
      </c>
      <c r="AZ57" s="11">
        <v>0</v>
      </c>
      <c r="BA57" s="11">
        <v>0</v>
      </c>
      <c r="BB57" s="11">
        <v>0</v>
      </c>
      <c r="BC57" s="11">
        <v>0</v>
      </c>
      <c r="BD57" s="11">
        <v>0</v>
      </c>
    </row>
    <row r="58" spans="1:56" ht="12.75" customHeight="1" x14ac:dyDescent="0.2">
      <c r="A58" s="9"/>
      <c r="B58" s="10"/>
      <c r="C58" s="9"/>
      <c r="D58" s="9"/>
      <c r="E58" s="12"/>
      <c r="F58" s="8"/>
      <c r="G58" s="27"/>
      <c r="H58" s="27"/>
      <c r="I58" s="27"/>
      <c r="J58" s="27"/>
      <c r="K58" s="27"/>
      <c r="L58" s="27"/>
      <c r="M58" s="27"/>
      <c r="N58" s="27"/>
      <c r="O58" s="27"/>
      <c r="P58" s="27"/>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row>
    <row r="59" spans="1:56" ht="12.75" customHeight="1" x14ac:dyDescent="0.2">
      <c r="A59" s="9" t="s">
        <v>69</v>
      </c>
      <c r="B59" s="10"/>
      <c r="C59" s="9"/>
      <c r="D59" s="9"/>
      <c r="E59" s="12"/>
      <c r="F59" s="8"/>
      <c r="G59" s="25"/>
      <c r="H59" s="25"/>
      <c r="I59" s="25"/>
      <c r="J59" s="25"/>
      <c r="K59" s="25"/>
      <c r="L59" s="25"/>
      <c r="M59" s="25"/>
      <c r="N59" s="25"/>
      <c r="O59" s="25"/>
      <c r="P59" s="25"/>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row>
    <row r="60" spans="1:56" ht="12.75" customHeight="1" x14ac:dyDescent="0.2">
      <c r="A60" s="9"/>
      <c r="B60" s="21" t="s">
        <v>68</v>
      </c>
      <c r="C60" s="9"/>
      <c r="D60" s="9"/>
      <c r="E60" s="12"/>
      <c r="F60" s="8"/>
      <c r="G60" s="23"/>
      <c r="H60" s="23"/>
      <c r="I60" s="23"/>
      <c r="J60" s="23"/>
      <c r="K60" s="23"/>
      <c r="L60" s="23"/>
      <c r="M60" s="23"/>
      <c r="N60" s="23"/>
      <c r="O60" s="23"/>
      <c r="P60" s="23"/>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row>
    <row r="61" spans="1:56" ht="12.75" customHeight="1" x14ac:dyDescent="0.2">
      <c r="A61" s="9"/>
      <c r="B61" s="21"/>
      <c r="C61" s="21" t="s">
        <v>67</v>
      </c>
      <c r="D61" s="9"/>
      <c r="E61" s="12" t="s">
        <v>1</v>
      </c>
      <c r="F61" s="8"/>
      <c r="G61" s="18">
        <v>1</v>
      </c>
      <c r="H61" s="18">
        <v>1</v>
      </c>
      <c r="I61" s="18">
        <v>1</v>
      </c>
      <c r="J61" s="18">
        <v>1</v>
      </c>
      <c r="K61" s="18">
        <v>1</v>
      </c>
      <c r="L61" s="18">
        <v>1</v>
      </c>
      <c r="M61" s="18">
        <v>1</v>
      </c>
      <c r="N61" s="18">
        <v>1</v>
      </c>
      <c r="O61" s="18">
        <v>1</v>
      </c>
      <c r="P61" s="18">
        <v>1</v>
      </c>
      <c r="Q61" s="18">
        <v>1</v>
      </c>
      <c r="R61" s="18">
        <v>1</v>
      </c>
      <c r="S61" s="18">
        <v>1</v>
      </c>
      <c r="T61" s="18">
        <v>1</v>
      </c>
      <c r="U61" s="18">
        <v>1</v>
      </c>
      <c r="V61" s="18">
        <v>1</v>
      </c>
      <c r="W61" s="18">
        <v>1</v>
      </c>
      <c r="X61" s="18">
        <v>1</v>
      </c>
      <c r="Y61" s="18">
        <v>1</v>
      </c>
      <c r="Z61" s="18">
        <v>1</v>
      </c>
      <c r="AA61" s="18">
        <v>1</v>
      </c>
      <c r="AB61" s="18">
        <v>1</v>
      </c>
      <c r="AC61" s="18">
        <v>1</v>
      </c>
      <c r="AD61" s="18">
        <v>1</v>
      </c>
      <c r="AE61" s="18">
        <v>1</v>
      </c>
      <c r="AF61" s="18">
        <v>1</v>
      </c>
      <c r="AG61" s="18">
        <v>1</v>
      </c>
      <c r="AH61" s="18">
        <v>1</v>
      </c>
      <c r="AI61" s="18">
        <v>1</v>
      </c>
      <c r="AJ61" s="18">
        <v>1</v>
      </c>
      <c r="AK61" s="18">
        <v>1</v>
      </c>
      <c r="AL61" s="18">
        <v>1</v>
      </c>
      <c r="AM61" s="18">
        <v>1</v>
      </c>
      <c r="AN61" s="18">
        <v>1</v>
      </c>
      <c r="AO61" s="18">
        <v>1</v>
      </c>
      <c r="AP61" s="18">
        <v>1</v>
      </c>
      <c r="AQ61" s="18">
        <v>1</v>
      </c>
      <c r="AR61" s="18">
        <v>1</v>
      </c>
      <c r="AS61" s="18">
        <v>1</v>
      </c>
      <c r="AT61" s="18">
        <v>1</v>
      </c>
      <c r="AU61" s="18">
        <v>1</v>
      </c>
      <c r="AV61" s="18">
        <v>1</v>
      </c>
      <c r="AW61" s="18">
        <v>1</v>
      </c>
      <c r="AX61" s="18">
        <v>1</v>
      </c>
      <c r="AY61" s="18">
        <v>1</v>
      </c>
      <c r="AZ61" s="18">
        <v>1</v>
      </c>
      <c r="BA61" s="18">
        <v>1</v>
      </c>
      <c r="BB61" s="18">
        <v>1</v>
      </c>
      <c r="BC61" s="18">
        <v>1</v>
      </c>
      <c r="BD61" s="18">
        <v>1</v>
      </c>
    </row>
    <row r="62" spans="1:56" ht="12.75" customHeight="1" x14ac:dyDescent="0.2">
      <c r="A62" s="9"/>
      <c r="B62" s="21"/>
      <c r="C62" s="21" t="s">
        <v>66</v>
      </c>
      <c r="D62" s="9"/>
      <c r="E62" s="12" t="s">
        <v>1</v>
      </c>
      <c r="F62" s="8"/>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c r="AM62" s="18">
        <v>0</v>
      </c>
      <c r="AN62" s="18">
        <v>0</v>
      </c>
      <c r="AO62" s="18">
        <v>0</v>
      </c>
      <c r="AP62" s="18">
        <v>0</v>
      </c>
      <c r="AQ62" s="18">
        <v>0</v>
      </c>
      <c r="AR62" s="18">
        <v>0</v>
      </c>
      <c r="AS62" s="18">
        <v>0</v>
      </c>
      <c r="AT62" s="18">
        <v>0</v>
      </c>
      <c r="AU62" s="18">
        <v>0</v>
      </c>
      <c r="AV62" s="18">
        <v>0</v>
      </c>
      <c r="AW62" s="18">
        <v>0</v>
      </c>
      <c r="AX62" s="18">
        <v>0</v>
      </c>
      <c r="AY62" s="18">
        <v>0</v>
      </c>
      <c r="AZ62" s="18">
        <v>0</v>
      </c>
      <c r="BA62" s="18">
        <v>0</v>
      </c>
      <c r="BB62" s="18">
        <v>0</v>
      </c>
      <c r="BC62" s="18">
        <v>0</v>
      </c>
      <c r="BD62" s="18">
        <v>0</v>
      </c>
    </row>
    <row r="63" spans="1:56" ht="12.75" customHeight="1" x14ac:dyDescent="0.2">
      <c r="A63" s="9"/>
      <c r="B63" s="21"/>
      <c r="C63" s="21" t="s">
        <v>65</v>
      </c>
      <c r="D63" s="9"/>
      <c r="E63" s="12" t="s">
        <v>1</v>
      </c>
      <c r="F63" s="8"/>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row>
    <row r="64" spans="1:56" ht="12.75" customHeight="1" x14ac:dyDescent="0.2">
      <c r="A64" s="9"/>
      <c r="B64" s="21" t="s">
        <v>64</v>
      </c>
      <c r="C64" s="21"/>
      <c r="D64" s="9"/>
      <c r="E64" s="12"/>
      <c r="F64" s="8"/>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row>
    <row r="65" spans="1:56" ht="12.75" customHeight="1" x14ac:dyDescent="0.2">
      <c r="A65" s="9"/>
      <c r="B65" s="21"/>
      <c r="C65" s="21" t="s">
        <v>63</v>
      </c>
      <c r="D65" s="9"/>
      <c r="E65" s="12" t="s">
        <v>1</v>
      </c>
      <c r="F65" s="8"/>
      <c r="G65" s="18">
        <v>0</v>
      </c>
      <c r="H65" s="18">
        <v>0</v>
      </c>
      <c r="I65" s="18">
        <v>0</v>
      </c>
      <c r="J65" s="18">
        <v>0</v>
      </c>
      <c r="K65" s="18">
        <v>0</v>
      </c>
      <c r="L65" s="18">
        <v>1</v>
      </c>
      <c r="M65" s="18">
        <v>0</v>
      </c>
      <c r="N65" s="18">
        <v>0</v>
      </c>
      <c r="O65" s="18">
        <v>0</v>
      </c>
      <c r="P65" s="18">
        <v>0</v>
      </c>
      <c r="Q65" s="18">
        <v>0</v>
      </c>
      <c r="R65" s="18">
        <v>0</v>
      </c>
      <c r="S65" s="18">
        <v>0</v>
      </c>
      <c r="T65" s="18">
        <v>0</v>
      </c>
      <c r="U65" s="18">
        <v>0</v>
      </c>
      <c r="V65" s="18">
        <v>0</v>
      </c>
      <c r="W65" s="18">
        <v>0</v>
      </c>
      <c r="X65" s="18">
        <v>0</v>
      </c>
      <c r="Y65" s="18">
        <v>0</v>
      </c>
      <c r="Z65" s="18">
        <v>0</v>
      </c>
      <c r="AA65" s="18">
        <v>0</v>
      </c>
      <c r="AB65" s="18">
        <v>0</v>
      </c>
      <c r="AC65" s="18">
        <v>0</v>
      </c>
      <c r="AD65" s="18">
        <v>0</v>
      </c>
      <c r="AE65" s="18">
        <v>0</v>
      </c>
      <c r="AF65" s="18">
        <v>0</v>
      </c>
      <c r="AG65" s="18">
        <v>0</v>
      </c>
      <c r="AH65" s="18">
        <v>0</v>
      </c>
      <c r="AI65" s="18">
        <v>0</v>
      </c>
      <c r="AJ65" s="18">
        <v>0</v>
      </c>
      <c r="AK65" s="18">
        <v>0</v>
      </c>
      <c r="AL65" s="18">
        <v>0</v>
      </c>
      <c r="AM65" s="18">
        <v>0</v>
      </c>
      <c r="AN65" s="18">
        <v>0</v>
      </c>
      <c r="AO65" s="18">
        <v>0</v>
      </c>
      <c r="AP65" s="18">
        <v>0</v>
      </c>
      <c r="AQ65" s="18">
        <v>0</v>
      </c>
      <c r="AR65" s="18">
        <v>0</v>
      </c>
      <c r="AS65" s="18">
        <v>0</v>
      </c>
      <c r="AT65" s="18">
        <v>0</v>
      </c>
      <c r="AU65" s="18">
        <v>0</v>
      </c>
      <c r="AV65" s="18">
        <v>0</v>
      </c>
      <c r="AW65" s="18">
        <v>0</v>
      </c>
      <c r="AX65" s="18">
        <v>0</v>
      </c>
      <c r="AY65" s="18">
        <v>0</v>
      </c>
      <c r="AZ65" s="18">
        <v>0</v>
      </c>
      <c r="BA65" s="18">
        <v>0</v>
      </c>
      <c r="BB65" s="18">
        <v>0</v>
      </c>
      <c r="BC65" s="18">
        <v>0</v>
      </c>
      <c r="BD65" s="18">
        <v>0</v>
      </c>
    </row>
    <row r="66" spans="1:56" ht="12.75" customHeight="1" x14ac:dyDescent="0.2">
      <c r="A66" s="9"/>
      <c r="B66" s="21"/>
      <c r="C66" s="21" t="s">
        <v>62</v>
      </c>
      <c r="D66" s="9"/>
      <c r="E66" s="12" t="s">
        <v>1</v>
      </c>
      <c r="F66" s="8"/>
      <c r="G66" s="18">
        <v>1</v>
      </c>
      <c r="H66" s="18">
        <v>1</v>
      </c>
      <c r="I66" s="18">
        <v>1</v>
      </c>
      <c r="J66" s="18">
        <v>1</v>
      </c>
      <c r="K66" s="18">
        <v>1</v>
      </c>
      <c r="L66" s="18">
        <v>0</v>
      </c>
      <c r="M66" s="18">
        <v>1</v>
      </c>
      <c r="N66" s="18">
        <v>1</v>
      </c>
      <c r="O66" s="18">
        <v>1</v>
      </c>
      <c r="P66" s="18">
        <v>1</v>
      </c>
      <c r="Q66" s="18">
        <v>1</v>
      </c>
      <c r="R66" s="18">
        <v>1</v>
      </c>
      <c r="S66" s="18">
        <v>1</v>
      </c>
      <c r="T66" s="18">
        <v>1</v>
      </c>
      <c r="U66" s="18">
        <v>1</v>
      </c>
      <c r="V66" s="18">
        <v>1</v>
      </c>
      <c r="W66" s="18">
        <v>1</v>
      </c>
      <c r="X66" s="18">
        <v>1</v>
      </c>
      <c r="Y66" s="18">
        <v>1</v>
      </c>
      <c r="Z66" s="18">
        <v>1</v>
      </c>
      <c r="AA66" s="18">
        <v>1</v>
      </c>
      <c r="AB66" s="18">
        <v>1</v>
      </c>
      <c r="AC66" s="18">
        <v>1</v>
      </c>
      <c r="AD66" s="18">
        <v>1</v>
      </c>
      <c r="AE66" s="18">
        <v>1</v>
      </c>
      <c r="AF66" s="18">
        <v>1</v>
      </c>
      <c r="AG66" s="18">
        <v>1</v>
      </c>
      <c r="AH66" s="18">
        <v>1</v>
      </c>
      <c r="AI66" s="18">
        <v>1</v>
      </c>
      <c r="AJ66" s="18">
        <v>1</v>
      </c>
      <c r="AK66" s="18">
        <v>1</v>
      </c>
      <c r="AL66" s="18">
        <v>1</v>
      </c>
      <c r="AM66" s="18">
        <v>1</v>
      </c>
      <c r="AN66" s="18">
        <v>1</v>
      </c>
      <c r="AO66" s="18">
        <v>1</v>
      </c>
      <c r="AP66" s="18">
        <v>1</v>
      </c>
      <c r="AQ66" s="18">
        <v>1</v>
      </c>
      <c r="AR66" s="18">
        <v>1</v>
      </c>
      <c r="AS66" s="18">
        <v>1</v>
      </c>
      <c r="AT66" s="18">
        <v>1</v>
      </c>
      <c r="AU66" s="18">
        <v>1</v>
      </c>
      <c r="AV66" s="18">
        <v>1</v>
      </c>
      <c r="AW66" s="18">
        <v>1</v>
      </c>
      <c r="AX66" s="18">
        <v>1</v>
      </c>
      <c r="AY66" s="18">
        <v>1</v>
      </c>
      <c r="AZ66" s="18">
        <v>1</v>
      </c>
      <c r="BA66" s="18">
        <v>1</v>
      </c>
      <c r="BB66" s="18">
        <v>1</v>
      </c>
      <c r="BC66" s="18">
        <v>1</v>
      </c>
      <c r="BD66" s="18">
        <v>1</v>
      </c>
    </row>
    <row r="67" spans="1:56" ht="12.75" customHeight="1" x14ac:dyDescent="0.2">
      <c r="A67" s="9"/>
      <c r="B67" s="21"/>
      <c r="C67" s="21" t="s">
        <v>61</v>
      </c>
      <c r="D67" s="9"/>
      <c r="E67" s="12" t="s">
        <v>1</v>
      </c>
      <c r="F67" s="8"/>
      <c r="G67" s="18">
        <v>0</v>
      </c>
      <c r="H67" s="18">
        <v>0</v>
      </c>
      <c r="I67" s="18">
        <v>0</v>
      </c>
      <c r="J67" s="18">
        <v>0</v>
      </c>
      <c r="K67" s="18">
        <v>0</v>
      </c>
      <c r="L67" s="18">
        <v>0</v>
      </c>
      <c r="M67" s="18">
        <v>0</v>
      </c>
      <c r="N67" s="18">
        <v>0</v>
      </c>
      <c r="O67" s="18">
        <v>0</v>
      </c>
      <c r="P67" s="18">
        <v>0</v>
      </c>
      <c r="Q67" s="18">
        <v>0</v>
      </c>
      <c r="R67" s="18">
        <v>0</v>
      </c>
      <c r="S67" s="18">
        <v>0</v>
      </c>
      <c r="T67" s="18">
        <v>0</v>
      </c>
      <c r="U67" s="18">
        <v>0</v>
      </c>
      <c r="V67" s="18">
        <v>0</v>
      </c>
      <c r="W67" s="18">
        <v>0</v>
      </c>
      <c r="X67" s="18">
        <v>0</v>
      </c>
      <c r="Y67" s="18">
        <v>0</v>
      </c>
      <c r="Z67" s="18">
        <v>0</v>
      </c>
      <c r="AA67" s="18">
        <v>0</v>
      </c>
      <c r="AB67" s="18">
        <v>0</v>
      </c>
      <c r="AC67" s="18">
        <v>0</v>
      </c>
      <c r="AD67" s="18">
        <v>0</v>
      </c>
      <c r="AE67" s="18">
        <v>0</v>
      </c>
      <c r="AF67" s="18">
        <v>0</v>
      </c>
      <c r="AG67" s="18">
        <v>0</v>
      </c>
      <c r="AH67" s="18">
        <v>0</v>
      </c>
      <c r="AI67" s="18">
        <v>0</v>
      </c>
      <c r="AJ67" s="18">
        <v>0</v>
      </c>
      <c r="AK67" s="18">
        <v>0</v>
      </c>
      <c r="AL67" s="18">
        <v>0</v>
      </c>
      <c r="AM67" s="18">
        <v>0</v>
      </c>
      <c r="AN67" s="18">
        <v>0</v>
      </c>
      <c r="AO67" s="18">
        <v>0</v>
      </c>
      <c r="AP67" s="18">
        <v>0</v>
      </c>
      <c r="AQ67" s="18">
        <v>0</v>
      </c>
      <c r="AR67" s="18">
        <v>0</v>
      </c>
      <c r="AS67" s="18">
        <v>0</v>
      </c>
      <c r="AT67" s="18">
        <v>0</v>
      </c>
      <c r="AU67" s="18">
        <v>0</v>
      </c>
      <c r="AV67" s="18">
        <v>0</v>
      </c>
      <c r="AW67" s="18">
        <v>0</v>
      </c>
      <c r="AX67" s="18">
        <v>0</v>
      </c>
      <c r="AY67" s="18">
        <v>0</v>
      </c>
      <c r="AZ67" s="18">
        <v>0</v>
      </c>
      <c r="BA67" s="18">
        <v>0</v>
      </c>
      <c r="BB67" s="18">
        <v>0</v>
      </c>
      <c r="BC67" s="18">
        <v>0</v>
      </c>
      <c r="BD67" s="18">
        <v>0</v>
      </c>
    </row>
    <row r="68" spans="1:56" ht="12.75" customHeight="1" x14ac:dyDescent="0.2">
      <c r="A68" s="16"/>
      <c r="B68" s="19"/>
      <c r="C68" s="19"/>
      <c r="D68" s="16"/>
      <c r="E68" s="15"/>
      <c r="F68" s="8"/>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row>
    <row r="69" spans="1:56" ht="12.75" customHeight="1" x14ac:dyDescent="0.2">
      <c r="A69" s="16" t="s">
        <v>60</v>
      </c>
      <c r="B69" s="19"/>
      <c r="C69" s="16"/>
      <c r="D69" s="16"/>
      <c r="E69" s="15"/>
      <c r="F69" s="8"/>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row>
    <row r="70" spans="1:56" ht="12.75" customHeight="1" x14ac:dyDescent="0.2">
      <c r="A70" s="16"/>
      <c r="B70" s="17" t="s">
        <v>59</v>
      </c>
      <c r="C70" s="16"/>
      <c r="D70" s="16"/>
      <c r="E70" s="15"/>
      <c r="F70" s="8"/>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row>
    <row r="71" spans="1:56" ht="12.75" customHeight="1" x14ac:dyDescent="0.2">
      <c r="A71" s="9"/>
      <c r="B71" s="10"/>
      <c r="C71" s="9" t="s">
        <v>58</v>
      </c>
      <c r="D71" s="9"/>
      <c r="E71" s="12" t="s">
        <v>1</v>
      </c>
      <c r="F71" s="8"/>
      <c r="G71" s="18">
        <v>0</v>
      </c>
      <c r="H71" s="18">
        <v>0</v>
      </c>
      <c r="I71" s="18">
        <v>0</v>
      </c>
      <c r="J71" s="18">
        <v>0</v>
      </c>
      <c r="K71" s="18">
        <v>0</v>
      </c>
      <c r="L71" s="18">
        <v>0</v>
      </c>
      <c r="M71" s="18">
        <v>0</v>
      </c>
      <c r="N71" s="18">
        <v>0</v>
      </c>
      <c r="O71" s="18">
        <v>0</v>
      </c>
      <c r="P71" s="18">
        <v>0</v>
      </c>
      <c r="Q71" s="18">
        <v>0</v>
      </c>
      <c r="R71" s="18">
        <v>0</v>
      </c>
      <c r="S71" s="18">
        <v>0</v>
      </c>
      <c r="T71" s="18">
        <v>0</v>
      </c>
      <c r="U71" s="18">
        <v>0</v>
      </c>
      <c r="V71" s="18">
        <v>0</v>
      </c>
      <c r="W71" s="18">
        <v>0</v>
      </c>
      <c r="X71" s="18">
        <v>0</v>
      </c>
      <c r="Y71" s="18">
        <v>0</v>
      </c>
      <c r="Z71" s="18">
        <v>0</v>
      </c>
      <c r="AA71" s="18">
        <v>0</v>
      </c>
      <c r="AB71" s="18">
        <v>0</v>
      </c>
      <c r="AC71" s="18">
        <v>0</v>
      </c>
      <c r="AD71" s="18">
        <v>0</v>
      </c>
      <c r="AE71" s="18">
        <v>0</v>
      </c>
      <c r="AF71" s="18">
        <v>0</v>
      </c>
      <c r="AG71" s="18">
        <v>0</v>
      </c>
      <c r="AH71" s="18">
        <v>0</v>
      </c>
      <c r="AI71" s="18">
        <v>0</v>
      </c>
      <c r="AJ71" s="18">
        <v>0</v>
      </c>
      <c r="AK71" s="18">
        <v>0</v>
      </c>
      <c r="AL71" s="18">
        <v>0</v>
      </c>
      <c r="AM71" s="18">
        <v>0</v>
      </c>
      <c r="AN71" s="18">
        <v>0</v>
      </c>
      <c r="AO71" s="18">
        <v>0</v>
      </c>
      <c r="AP71" s="18">
        <v>0</v>
      </c>
      <c r="AQ71" s="18">
        <v>0</v>
      </c>
      <c r="AR71" s="18">
        <v>0</v>
      </c>
      <c r="AS71" s="18">
        <v>0</v>
      </c>
      <c r="AT71" s="18">
        <v>0</v>
      </c>
      <c r="AU71" s="18">
        <v>0</v>
      </c>
      <c r="AV71" s="18">
        <v>0</v>
      </c>
      <c r="AW71" s="18">
        <v>0</v>
      </c>
      <c r="AX71" s="18">
        <v>0</v>
      </c>
      <c r="AY71" s="18">
        <v>0</v>
      </c>
      <c r="AZ71" s="18">
        <v>0</v>
      </c>
      <c r="BA71" s="18">
        <v>0</v>
      </c>
      <c r="BB71" s="18">
        <v>0</v>
      </c>
      <c r="BC71" s="18">
        <v>0</v>
      </c>
      <c r="BD71" s="18">
        <v>0</v>
      </c>
    </row>
    <row r="72" spans="1:56" ht="12.75" customHeight="1" x14ac:dyDescent="0.2">
      <c r="A72" s="9"/>
      <c r="B72" s="10"/>
      <c r="C72" s="9" t="s">
        <v>57</v>
      </c>
      <c r="D72" s="9"/>
      <c r="E72" s="12" t="s">
        <v>1</v>
      </c>
      <c r="F72" s="8"/>
      <c r="G72" s="18">
        <v>0</v>
      </c>
      <c r="H72" s="18">
        <v>0</v>
      </c>
      <c r="I72" s="18">
        <v>0</v>
      </c>
      <c r="J72" s="18">
        <v>0</v>
      </c>
      <c r="K72" s="18">
        <v>0</v>
      </c>
      <c r="L72" s="18">
        <v>0</v>
      </c>
      <c r="M72" s="18">
        <v>0</v>
      </c>
      <c r="N72" s="18">
        <v>0</v>
      </c>
      <c r="O72" s="18">
        <v>0</v>
      </c>
      <c r="P72" s="18">
        <v>0</v>
      </c>
      <c r="Q72" s="18">
        <v>0</v>
      </c>
      <c r="R72" s="18">
        <v>0</v>
      </c>
      <c r="S72" s="18">
        <v>0</v>
      </c>
      <c r="T72" s="18">
        <v>0</v>
      </c>
      <c r="U72" s="18">
        <v>0</v>
      </c>
      <c r="V72" s="18">
        <v>0</v>
      </c>
      <c r="W72" s="18">
        <v>0</v>
      </c>
      <c r="X72" s="18">
        <v>0</v>
      </c>
      <c r="Y72" s="18">
        <v>0</v>
      </c>
      <c r="Z72" s="18">
        <v>0</v>
      </c>
      <c r="AA72" s="18">
        <v>0</v>
      </c>
      <c r="AB72" s="18">
        <v>0</v>
      </c>
      <c r="AC72" s="18">
        <v>0</v>
      </c>
      <c r="AD72" s="18">
        <v>0</v>
      </c>
      <c r="AE72" s="18">
        <v>0</v>
      </c>
      <c r="AF72" s="18">
        <v>0</v>
      </c>
      <c r="AG72" s="18">
        <v>0</v>
      </c>
      <c r="AH72" s="18">
        <v>0</v>
      </c>
      <c r="AI72" s="18">
        <v>0</v>
      </c>
      <c r="AJ72" s="18">
        <v>0</v>
      </c>
      <c r="AK72" s="18">
        <v>0</v>
      </c>
      <c r="AL72" s="18">
        <v>0</v>
      </c>
      <c r="AM72" s="18">
        <v>0</v>
      </c>
      <c r="AN72" s="18">
        <v>0</v>
      </c>
      <c r="AO72" s="18">
        <v>0</v>
      </c>
      <c r="AP72" s="18">
        <v>0</v>
      </c>
      <c r="AQ72" s="18">
        <v>0</v>
      </c>
      <c r="AR72" s="18">
        <v>0</v>
      </c>
      <c r="AS72" s="18">
        <v>0</v>
      </c>
      <c r="AT72" s="18">
        <v>0</v>
      </c>
      <c r="AU72" s="18">
        <v>0</v>
      </c>
      <c r="AV72" s="18">
        <v>0</v>
      </c>
      <c r="AW72" s="18">
        <v>0</v>
      </c>
      <c r="AX72" s="18">
        <v>0</v>
      </c>
      <c r="AY72" s="18">
        <v>0</v>
      </c>
      <c r="AZ72" s="18">
        <v>0</v>
      </c>
      <c r="BA72" s="18">
        <v>0</v>
      </c>
      <c r="BB72" s="18">
        <v>0</v>
      </c>
      <c r="BC72" s="18">
        <v>0</v>
      </c>
      <c r="BD72" s="18">
        <v>0</v>
      </c>
    </row>
    <row r="73" spans="1:56" ht="12.75" customHeight="1" x14ac:dyDescent="0.2">
      <c r="A73" s="9"/>
      <c r="B73" s="10"/>
      <c r="C73" s="9" t="s">
        <v>56</v>
      </c>
      <c r="D73" s="9"/>
      <c r="E73" s="12" t="s">
        <v>1</v>
      </c>
      <c r="F73" s="8"/>
      <c r="G73" s="18">
        <v>1</v>
      </c>
      <c r="H73" s="18">
        <v>1</v>
      </c>
      <c r="I73" s="18">
        <v>1</v>
      </c>
      <c r="J73" s="18">
        <v>1</v>
      </c>
      <c r="K73" s="18">
        <v>1</v>
      </c>
      <c r="L73" s="18">
        <v>1</v>
      </c>
      <c r="M73" s="18">
        <v>1</v>
      </c>
      <c r="N73" s="18">
        <v>1</v>
      </c>
      <c r="O73" s="18">
        <v>1</v>
      </c>
      <c r="P73" s="18">
        <v>1</v>
      </c>
      <c r="Q73" s="18">
        <v>1</v>
      </c>
      <c r="R73" s="18">
        <v>1</v>
      </c>
      <c r="S73" s="18">
        <v>1</v>
      </c>
      <c r="T73" s="18">
        <v>1</v>
      </c>
      <c r="U73" s="18">
        <v>1</v>
      </c>
      <c r="V73" s="18">
        <v>1</v>
      </c>
      <c r="W73" s="18">
        <v>1</v>
      </c>
      <c r="X73" s="18">
        <v>1</v>
      </c>
      <c r="Y73" s="18">
        <v>1</v>
      </c>
      <c r="Z73" s="18">
        <v>1</v>
      </c>
      <c r="AA73" s="18">
        <v>1</v>
      </c>
      <c r="AB73" s="18">
        <v>1</v>
      </c>
      <c r="AC73" s="18">
        <v>1</v>
      </c>
      <c r="AD73" s="18">
        <v>1</v>
      </c>
      <c r="AE73" s="18">
        <v>1</v>
      </c>
      <c r="AF73" s="18">
        <v>1</v>
      </c>
      <c r="AG73" s="18">
        <v>1</v>
      </c>
      <c r="AH73" s="18">
        <v>1</v>
      </c>
      <c r="AI73" s="18">
        <v>1</v>
      </c>
      <c r="AJ73" s="18">
        <v>1</v>
      </c>
      <c r="AK73" s="18">
        <v>1</v>
      </c>
      <c r="AL73" s="18">
        <v>1</v>
      </c>
      <c r="AM73" s="18">
        <v>1</v>
      </c>
      <c r="AN73" s="18">
        <v>1</v>
      </c>
      <c r="AO73" s="18">
        <v>1</v>
      </c>
      <c r="AP73" s="18">
        <v>1</v>
      </c>
      <c r="AQ73" s="18">
        <v>1</v>
      </c>
      <c r="AR73" s="18">
        <v>1</v>
      </c>
      <c r="AS73" s="18">
        <v>1</v>
      </c>
      <c r="AT73" s="18">
        <v>1</v>
      </c>
      <c r="AU73" s="18">
        <v>1</v>
      </c>
      <c r="AV73" s="18">
        <v>1</v>
      </c>
      <c r="AW73" s="18">
        <v>1</v>
      </c>
      <c r="AX73" s="18">
        <v>1</v>
      </c>
      <c r="AY73" s="18">
        <v>1</v>
      </c>
      <c r="AZ73" s="18">
        <v>1</v>
      </c>
      <c r="BA73" s="18">
        <v>1</v>
      </c>
      <c r="BB73" s="18">
        <v>1</v>
      </c>
      <c r="BC73" s="18">
        <v>1</v>
      </c>
      <c r="BD73" s="18">
        <v>1</v>
      </c>
    </row>
    <row r="74" spans="1:56" ht="12.75" customHeight="1" x14ac:dyDescent="0.2">
      <c r="A74" s="9"/>
      <c r="B74" s="10"/>
      <c r="C74" s="9" t="s">
        <v>55</v>
      </c>
      <c r="D74" s="9"/>
      <c r="E74" s="12" t="s">
        <v>1</v>
      </c>
      <c r="F74" s="8"/>
      <c r="G74" s="18">
        <v>0</v>
      </c>
      <c r="H74" s="18">
        <v>0</v>
      </c>
      <c r="I74" s="18">
        <v>0</v>
      </c>
      <c r="J74" s="18">
        <v>0</v>
      </c>
      <c r="K74" s="18">
        <v>0</v>
      </c>
      <c r="L74" s="18">
        <v>0</v>
      </c>
      <c r="M74" s="18">
        <v>0</v>
      </c>
      <c r="N74" s="18">
        <v>0</v>
      </c>
      <c r="O74" s="18">
        <v>0</v>
      </c>
      <c r="P74" s="18">
        <v>0</v>
      </c>
      <c r="Q74" s="18">
        <v>0</v>
      </c>
      <c r="R74" s="18">
        <v>0</v>
      </c>
      <c r="S74" s="18">
        <v>0</v>
      </c>
      <c r="T74" s="18">
        <v>0</v>
      </c>
      <c r="U74" s="18">
        <v>0</v>
      </c>
      <c r="V74" s="18">
        <v>0</v>
      </c>
      <c r="W74" s="18">
        <v>0</v>
      </c>
      <c r="X74" s="18">
        <v>0</v>
      </c>
      <c r="Y74" s="18">
        <v>0</v>
      </c>
      <c r="Z74" s="18">
        <v>0</v>
      </c>
      <c r="AA74" s="18">
        <v>0</v>
      </c>
      <c r="AB74" s="18">
        <v>0</v>
      </c>
      <c r="AC74" s="18">
        <v>0</v>
      </c>
      <c r="AD74" s="18">
        <v>0</v>
      </c>
      <c r="AE74" s="18">
        <v>0</v>
      </c>
      <c r="AF74" s="18">
        <v>0</v>
      </c>
      <c r="AG74" s="18">
        <v>0</v>
      </c>
      <c r="AH74" s="18">
        <v>0</v>
      </c>
      <c r="AI74" s="18">
        <v>0</v>
      </c>
      <c r="AJ74" s="18">
        <v>0</v>
      </c>
      <c r="AK74" s="18">
        <v>0</v>
      </c>
      <c r="AL74" s="18">
        <v>0</v>
      </c>
      <c r="AM74" s="18">
        <v>0</v>
      </c>
      <c r="AN74" s="18">
        <v>0</v>
      </c>
      <c r="AO74" s="18">
        <v>0</v>
      </c>
      <c r="AP74" s="18">
        <v>0</v>
      </c>
      <c r="AQ74" s="18">
        <v>0</v>
      </c>
      <c r="AR74" s="18">
        <v>0</v>
      </c>
      <c r="AS74" s="18">
        <v>0</v>
      </c>
      <c r="AT74" s="18">
        <v>0</v>
      </c>
      <c r="AU74" s="18">
        <v>0</v>
      </c>
      <c r="AV74" s="18">
        <v>0</v>
      </c>
      <c r="AW74" s="18">
        <v>0</v>
      </c>
      <c r="AX74" s="18">
        <v>0</v>
      </c>
      <c r="AY74" s="18">
        <v>0</v>
      </c>
      <c r="AZ74" s="18">
        <v>0</v>
      </c>
      <c r="BA74" s="18">
        <v>0</v>
      </c>
      <c r="BB74" s="18">
        <v>0</v>
      </c>
      <c r="BC74" s="18">
        <v>0</v>
      </c>
      <c r="BD74" s="18">
        <v>0</v>
      </c>
    </row>
    <row r="75" spans="1:56" ht="12.75" customHeight="1" x14ac:dyDescent="0.2">
      <c r="A75" s="9"/>
      <c r="B75" s="17" t="s">
        <v>54</v>
      </c>
      <c r="C75" s="16"/>
      <c r="D75" s="16"/>
      <c r="E75" s="15"/>
      <c r="F75" s="8"/>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row>
    <row r="76" spans="1:56" ht="12.75" customHeight="1" x14ac:dyDescent="0.2">
      <c r="A76" s="9"/>
      <c r="B76" s="10"/>
      <c r="C76" s="9" t="s">
        <v>53</v>
      </c>
      <c r="D76" s="9"/>
      <c r="E76" s="12" t="s">
        <v>49</v>
      </c>
      <c r="F76" s="8"/>
      <c r="G76" s="18">
        <v>0</v>
      </c>
      <c r="H76" s="18">
        <v>0</v>
      </c>
      <c r="I76" s="18">
        <v>0</v>
      </c>
      <c r="J76" s="18">
        <v>0</v>
      </c>
      <c r="K76" s="18">
        <v>0</v>
      </c>
      <c r="L76" s="18">
        <v>0</v>
      </c>
      <c r="M76" s="18">
        <v>0</v>
      </c>
      <c r="N76" s="18">
        <v>0</v>
      </c>
      <c r="O76" s="18">
        <v>0</v>
      </c>
      <c r="P76" s="18">
        <v>0</v>
      </c>
      <c r="Q76" s="18">
        <v>0</v>
      </c>
      <c r="R76" s="18">
        <v>0</v>
      </c>
      <c r="S76" s="18">
        <v>0</v>
      </c>
      <c r="T76" s="18">
        <v>0</v>
      </c>
      <c r="U76" s="18">
        <v>0</v>
      </c>
      <c r="V76" s="18">
        <v>0</v>
      </c>
      <c r="W76" s="18">
        <v>0</v>
      </c>
      <c r="X76" s="18">
        <v>0</v>
      </c>
      <c r="Y76" s="18">
        <v>0</v>
      </c>
      <c r="Z76" s="18">
        <v>0</v>
      </c>
      <c r="AA76" s="18">
        <v>0</v>
      </c>
      <c r="AB76" s="18">
        <v>0</v>
      </c>
      <c r="AC76" s="18">
        <v>0</v>
      </c>
      <c r="AD76" s="18">
        <v>0</v>
      </c>
      <c r="AE76" s="18">
        <v>0</v>
      </c>
      <c r="AF76" s="18">
        <v>0</v>
      </c>
      <c r="AG76" s="18">
        <v>0</v>
      </c>
      <c r="AH76" s="18">
        <v>0</v>
      </c>
      <c r="AI76" s="18">
        <v>0</v>
      </c>
      <c r="AJ76" s="18">
        <v>0</v>
      </c>
      <c r="AK76" s="18">
        <v>0</v>
      </c>
      <c r="AL76" s="18">
        <v>0</v>
      </c>
      <c r="AM76" s="18">
        <v>0</v>
      </c>
      <c r="AN76" s="18">
        <v>0</v>
      </c>
      <c r="AO76" s="18">
        <v>0</v>
      </c>
      <c r="AP76" s="18">
        <v>0</v>
      </c>
      <c r="AQ76" s="18">
        <v>0</v>
      </c>
      <c r="AR76" s="18">
        <v>0</v>
      </c>
      <c r="AS76" s="18">
        <v>0</v>
      </c>
      <c r="AT76" s="18">
        <v>0</v>
      </c>
      <c r="AU76" s="18">
        <v>0</v>
      </c>
      <c r="AV76" s="18">
        <v>0</v>
      </c>
      <c r="AW76" s="18">
        <v>0</v>
      </c>
      <c r="AX76" s="18">
        <v>0</v>
      </c>
      <c r="AY76" s="18">
        <v>0</v>
      </c>
      <c r="AZ76" s="18">
        <v>0</v>
      </c>
      <c r="BA76" s="18">
        <v>0</v>
      </c>
      <c r="BB76" s="18">
        <v>0</v>
      </c>
      <c r="BC76" s="18">
        <v>0</v>
      </c>
      <c r="BD76" s="18">
        <v>0</v>
      </c>
    </row>
    <row r="77" spans="1:56" ht="12.75" customHeight="1" x14ac:dyDescent="0.2">
      <c r="A77" s="9"/>
      <c r="B77" s="10"/>
      <c r="C77" s="9" t="s">
        <v>52</v>
      </c>
      <c r="D77" s="9"/>
      <c r="E77" s="12" t="s">
        <v>49</v>
      </c>
      <c r="F77" s="8"/>
      <c r="G77" s="18">
        <v>0</v>
      </c>
      <c r="H77" s="18">
        <v>0</v>
      </c>
      <c r="I77" s="18">
        <v>0</v>
      </c>
      <c r="J77" s="18">
        <v>0</v>
      </c>
      <c r="K77" s="18">
        <v>0</v>
      </c>
      <c r="L77" s="18">
        <v>0</v>
      </c>
      <c r="M77" s="18">
        <v>0</v>
      </c>
      <c r="N77" s="18">
        <v>0</v>
      </c>
      <c r="O77" s="18">
        <v>0</v>
      </c>
      <c r="P77" s="18">
        <v>0</v>
      </c>
      <c r="Q77" s="18">
        <v>0</v>
      </c>
      <c r="R77" s="18">
        <v>0</v>
      </c>
      <c r="S77" s="18">
        <v>0</v>
      </c>
      <c r="T77" s="18">
        <v>0</v>
      </c>
      <c r="U77" s="18">
        <v>0</v>
      </c>
      <c r="V77" s="18">
        <v>0</v>
      </c>
      <c r="W77" s="18">
        <v>0</v>
      </c>
      <c r="X77" s="18">
        <v>0</v>
      </c>
      <c r="Y77" s="18">
        <v>0</v>
      </c>
      <c r="Z77" s="18">
        <v>0</v>
      </c>
      <c r="AA77" s="18">
        <v>0</v>
      </c>
      <c r="AB77" s="18">
        <v>0</v>
      </c>
      <c r="AC77" s="18">
        <v>0</v>
      </c>
      <c r="AD77" s="18">
        <v>0</v>
      </c>
      <c r="AE77" s="18">
        <v>0</v>
      </c>
      <c r="AF77" s="18">
        <v>0</v>
      </c>
      <c r="AG77" s="18">
        <v>0</v>
      </c>
      <c r="AH77" s="18">
        <v>0</v>
      </c>
      <c r="AI77" s="18">
        <v>0</v>
      </c>
      <c r="AJ77" s="18">
        <v>0</v>
      </c>
      <c r="AK77" s="18">
        <v>0</v>
      </c>
      <c r="AL77" s="18">
        <v>0</v>
      </c>
      <c r="AM77" s="18">
        <v>0</v>
      </c>
      <c r="AN77" s="18">
        <v>0</v>
      </c>
      <c r="AO77" s="18">
        <v>0</v>
      </c>
      <c r="AP77" s="18">
        <v>0</v>
      </c>
      <c r="AQ77" s="18">
        <v>0</v>
      </c>
      <c r="AR77" s="18">
        <v>0</v>
      </c>
      <c r="AS77" s="18">
        <v>0</v>
      </c>
      <c r="AT77" s="18">
        <v>0</v>
      </c>
      <c r="AU77" s="18">
        <v>0</v>
      </c>
      <c r="AV77" s="18">
        <v>0</v>
      </c>
      <c r="AW77" s="18">
        <v>0</v>
      </c>
      <c r="AX77" s="18">
        <v>0</v>
      </c>
      <c r="AY77" s="18">
        <v>0</v>
      </c>
      <c r="AZ77" s="18">
        <v>0</v>
      </c>
      <c r="BA77" s="18">
        <v>0</v>
      </c>
      <c r="BB77" s="18">
        <v>0</v>
      </c>
      <c r="BC77" s="18">
        <v>0</v>
      </c>
      <c r="BD77" s="18">
        <v>0</v>
      </c>
    </row>
    <row r="78" spans="1:56" ht="12.75" customHeight="1" x14ac:dyDescent="0.2">
      <c r="A78" s="9"/>
      <c r="B78" s="10"/>
      <c r="C78" s="9" t="s">
        <v>51</v>
      </c>
      <c r="D78" s="9"/>
      <c r="E78" s="12" t="s">
        <v>49</v>
      </c>
      <c r="F78" s="8"/>
      <c r="G78" s="18">
        <v>100</v>
      </c>
      <c r="H78" s="18">
        <v>100</v>
      </c>
      <c r="I78" s="18">
        <v>100</v>
      </c>
      <c r="J78" s="18">
        <v>100</v>
      </c>
      <c r="K78" s="18">
        <v>100</v>
      </c>
      <c r="L78" s="18">
        <v>100</v>
      </c>
      <c r="M78" s="18">
        <v>100</v>
      </c>
      <c r="N78" s="18">
        <v>100</v>
      </c>
      <c r="O78" s="18">
        <v>100</v>
      </c>
      <c r="P78" s="18">
        <v>100</v>
      </c>
      <c r="Q78" s="18">
        <v>100</v>
      </c>
      <c r="R78" s="18">
        <v>100</v>
      </c>
      <c r="S78" s="18">
        <v>100</v>
      </c>
      <c r="T78" s="18">
        <v>100</v>
      </c>
      <c r="U78" s="18">
        <v>100</v>
      </c>
      <c r="V78" s="18">
        <v>100</v>
      </c>
      <c r="W78" s="18">
        <v>100</v>
      </c>
      <c r="X78" s="18">
        <v>100</v>
      </c>
      <c r="Y78" s="18">
        <v>100</v>
      </c>
      <c r="Z78" s="18">
        <v>100</v>
      </c>
      <c r="AA78" s="18">
        <v>100</v>
      </c>
      <c r="AB78" s="18">
        <v>100</v>
      </c>
      <c r="AC78" s="18">
        <v>100</v>
      </c>
      <c r="AD78" s="18">
        <v>100</v>
      </c>
      <c r="AE78" s="18">
        <v>100</v>
      </c>
      <c r="AF78" s="18">
        <v>100</v>
      </c>
      <c r="AG78" s="18">
        <v>100</v>
      </c>
      <c r="AH78" s="18">
        <v>100</v>
      </c>
      <c r="AI78" s="18">
        <v>100</v>
      </c>
      <c r="AJ78" s="18">
        <v>100</v>
      </c>
      <c r="AK78" s="18">
        <v>100</v>
      </c>
      <c r="AL78" s="18">
        <v>100</v>
      </c>
      <c r="AM78" s="18">
        <v>100</v>
      </c>
      <c r="AN78" s="18">
        <v>100</v>
      </c>
      <c r="AO78" s="18">
        <v>100</v>
      </c>
      <c r="AP78" s="18">
        <v>100</v>
      </c>
      <c r="AQ78" s="18">
        <v>100</v>
      </c>
      <c r="AR78" s="18">
        <v>100</v>
      </c>
      <c r="AS78" s="18">
        <v>100</v>
      </c>
      <c r="AT78" s="18">
        <v>100</v>
      </c>
      <c r="AU78" s="18">
        <v>100</v>
      </c>
      <c r="AV78" s="18">
        <v>100</v>
      </c>
      <c r="AW78" s="18">
        <v>100</v>
      </c>
      <c r="AX78" s="18">
        <v>100</v>
      </c>
      <c r="AY78" s="18">
        <v>100</v>
      </c>
      <c r="AZ78" s="18">
        <v>100</v>
      </c>
      <c r="BA78" s="18">
        <v>100</v>
      </c>
      <c r="BB78" s="18">
        <v>100</v>
      </c>
      <c r="BC78" s="18">
        <v>100</v>
      </c>
      <c r="BD78" s="18">
        <v>100</v>
      </c>
    </row>
    <row r="79" spans="1:56" ht="12.75" customHeight="1" x14ac:dyDescent="0.2">
      <c r="A79" s="9"/>
      <c r="B79" s="10"/>
      <c r="C79" s="9" t="s">
        <v>50</v>
      </c>
      <c r="D79" s="9"/>
      <c r="E79" s="12" t="s">
        <v>49</v>
      </c>
      <c r="F79" s="8"/>
      <c r="G79" s="18">
        <v>0</v>
      </c>
      <c r="H79" s="18">
        <v>0</v>
      </c>
      <c r="I79" s="18">
        <v>0</v>
      </c>
      <c r="J79" s="18">
        <v>0</v>
      </c>
      <c r="K79" s="18">
        <v>0</v>
      </c>
      <c r="L79" s="18">
        <v>0</v>
      </c>
      <c r="M79" s="18">
        <v>0</v>
      </c>
      <c r="N79" s="18">
        <v>0</v>
      </c>
      <c r="O79" s="18">
        <v>0</v>
      </c>
      <c r="P79" s="18">
        <v>0</v>
      </c>
      <c r="Q79" s="18">
        <v>0</v>
      </c>
      <c r="R79" s="18">
        <v>0</v>
      </c>
      <c r="S79" s="18">
        <v>0</v>
      </c>
      <c r="T79" s="18">
        <v>0</v>
      </c>
      <c r="U79" s="18">
        <v>0</v>
      </c>
      <c r="V79" s="18">
        <v>0</v>
      </c>
      <c r="W79" s="18">
        <v>0</v>
      </c>
      <c r="X79" s="18">
        <v>0</v>
      </c>
      <c r="Y79" s="18">
        <v>0</v>
      </c>
      <c r="Z79" s="18">
        <v>0</v>
      </c>
      <c r="AA79" s="18">
        <v>0</v>
      </c>
      <c r="AB79" s="18">
        <v>0</v>
      </c>
      <c r="AC79" s="18">
        <v>0</v>
      </c>
      <c r="AD79" s="18">
        <v>0</v>
      </c>
      <c r="AE79" s="18">
        <v>0</v>
      </c>
      <c r="AF79" s="18">
        <v>0</v>
      </c>
      <c r="AG79" s="18">
        <v>0</v>
      </c>
      <c r="AH79" s="18">
        <v>0</v>
      </c>
      <c r="AI79" s="18">
        <v>0</v>
      </c>
      <c r="AJ79" s="18">
        <v>0</v>
      </c>
      <c r="AK79" s="18">
        <v>0</v>
      </c>
      <c r="AL79" s="18">
        <v>0</v>
      </c>
      <c r="AM79" s="18">
        <v>0</v>
      </c>
      <c r="AN79" s="18">
        <v>0</v>
      </c>
      <c r="AO79" s="18">
        <v>0</v>
      </c>
      <c r="AP79" s="18">
        <v>0</v>
      </c>
      <c r="AQ79" s="18">
        <v>0</v>
      </c>
      <c r="AR79" s="18">
        <v>0</v>
      </c>
      <c r="AS79" s="18">
        <v>0</v>
      </c>
      <c r="AT79" s="18">
        <v>0</v>
      </c>
      <c r="AU79" s="18">
        <v>0</v>
      </c>
      <c r="AV79" s="18">
        <v>0</v>
      </c>
      <c r="AW79" s="18">
        <v>0</v>
      </c>
      <c r="AX79" s="18">
        <v>0</v>
      </c>
      <c r="AY79" s="18">
        <v>0</v>
      </c>
      <c r="AZ79" s="18">
        <v>0</v>
      </c>
      <c r="BA79" s="18">
        <v>0</v>
      </c>
      <c r="BB79" s="18">
        <v>0</v>
      </c>
      <c r="BC79" s="18">
        <v>0</v>
      </c>
      <c r="BD79" s="18">
        <v>0</v>
      </c>
    </row>
    <row r="80" spans="1:56" ht="12.75" customHeight="1" x14ac:dyDescent="0.2">
      <c r="A80" s="16"/>
      <c r="B80" s="17"/>
      <c r="C80" s="16"/>
      <c r="D80" s="16"/>
      <c r="E80" s="15"/>
      <c r="F80" s="8"/>
      <c r="G80" s="14"/>
      <c r="H80" s="14"/>
      <c r="I80" s="14"/>
      <c r="J80" s="14"/>
      <c r="K80" s="14"/>
      <c r="L80" s="14"/>
      <c r="M80" s="14"/>
      <c r="N80" s="14"/>
      <c r="O80" s="14"/>
      <c r="P80" s="14"/>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row>
    <row r="81" spans="1:56" ht="12.75" customHeight="1" x14ac:dyDescent="0.2">
      <c r="A81" s="9" t="s">
        <v>48</v>
      </c>
      <c r="B81" s="10"/>
      <c r="C81" s="9"/>
      <c r="D81" s="9"/>
      <c r="E81" s="12" t="s">
        <v>47</v>
      </c>
      <c r="F81" s="8"/>
      <c r="G81" s="11">
        <v>0.5</v>
      </c>
      <c r="H81" s="11">
        <v>0.5</v>
      </c>
      <c r="I81" s="11">
        <v>0.5</v>
      </c>
      <c r="J81" s="11">
        <v>0.5</v>
      </c>
      <c r="K81" s="11">
        <v>0.5</v>
      </c>
      <c r="L81" s="11">
        <v>0.5</v>
      </c>
      <c r="M81" s="11">
        <v>0.5</v>
      </c>
      <c r="N81" s="11">
        <v>0.5</v>
      </c>
      <c r="O81" s="11">
        <v>0.5</v>
      </c>
      <c r="P81" s="11">
        <v>0.5</v>
      </c>
      <c r="Q81" s="11">
        <v>0.5</v>
      </c>
      <c r="R81" s="11">
        <v>0.5</v>
      </c>
      <c r="S81" s="11">
        <v>0.5</v>
      </c>
      <c r="T81" s="11">
        <v>0.5</v>
      </c>
      <c r="U81" s="11">
        <v>0.5</v>
      </c>
      <c r="V81" s="11">
        <v>0.5</v>
      </c>
      <c r="W81" s="11">
        <v>0.5</v>
      </c>
      <c r="X81" s="11">
        <v>0.5</v>
      </c>
      <c r="Y81" s="11">
        <v>0.5</v>
      </c>
      <c r="Z81" s="11">
        <v>0.5</v>
      </c>
      <c r="AA81" s="11">
        <v>0.5</v>
      </c>
      <c r="AB81" s="11">
        <v>0.5</v>
      </c>
      <c r="AC81" s="11">
        <v>0.5</v>
      </c>
      <c r="AD81" s="11">
        <v>0.5</v>
      </c>
      <c r="AE81" s="11">
        <v>0.5</v>
      </c>
      <c r="AF81" s="11">
        <v>0.5</v>
      </c>
      <c r="AG81" s="11">
        <v>0.5</v>
      </c>
      <c r="AH81" s="11">
        <v>0.5</v>
      </c>
      <c r="AI81" s="11">
        <v>0.5</v>
      </c>
      <c r="AJ81" s="11">
        <v>0.5</v>
      </c>
      <c r="AK81" s="11">
        <v>0.5</v>
      </c>
      <c r="AL81" s="11">
        <v>0.5</v>
      </c>
      <c r="AM81" s="11">
        <v>0.5</v>
      </c>
      <c r="AN81" s="11">
        <v>0.5</v>
      </c>
      <c r="AO81" s="11">
        <v>0.5</v>
      </c>
      <c r="AP81" s="11">
        <v>0.5</v>
      </c>
      <c r="AQ81" s="11">
        <v>0.5</v>
      </c>
      <c r="AR81" s="11">
        <v>0.5</v>
      </c>
      <c r="AS81" s="11">
        <v>0.5</v>
      </c>
      <c r="AT81" s="11">
        <v>0.5</v>
      </c>
      <c r="AU81" s="11">
        <v>0.5</v>
      </c>
      <c r="AV81" s="11">
        <v>0.5</v>
      </c>
      <c r="AW81" s="11">
        <v>0.5</v>
      </c>
      <c r="AX81" s="11">
        <v>0.5</v>
      </c>
      <c r="AY81" s="11">
        <v>0.5</v>
      </c>
      <c r="AZ81" s="11">
        <v>0.5</v>
      </c>
      <c r="BA81" s="11">
        <v>0.5</v>
      </c>
      <c r="BB81" s="11">
        <v>0.5</v>
      </c>
      <c r="BC81" s="11">
        <v>0.5</v>
      </c>
      <c r="BD81" s="11">
        <v>0.5</v>
      </c>
    </row>
    <row r="82" spans="1:56" ht="12.75" customHeight="1" x14ac:dyDescent="0.25">
      <c r="A82" s="9"/>
      <c r="B82" s="10"/>
      <c r="C82" s="9"/>
      <c r="D82" s="9"/>
      <c r="E82" s="9"/>
      <c r="F82" s="8"/>
      <c r="G82" s="8"/>
      <c r="H82" s="8"/>
      <c r="I82" s="8"/>
      <c r="J82" s="7"/>
      <c r="K82" s="7"/>
      <c r="L82" s="7"/>
      <c r="M82" s="7"/>
      <c r="N82" s="7"/>
      <c r="O82" s="7"/>
    </row>
    <row r="83" spans="1:56" ht="12.75" customHeight="1" x14ac:dyDescent="0.25"/>
  </sheetData>
  <mergeCells count="1">
    <mergeCell ref="A5:D5"/>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H84"/>
  <sheetViews>
    <sheetView showGridLines="0" workbookViewId="0">
      <selection activeCell="H48" sqref="H48"/>
    </sheetView>
  </sheetViews>
  <sheetFormatPr defaultColWidth="8.85546875" defaultRowHeight="12.75" x14ac:dyDescent="0.2"/>
  <cols>
    <col min="1" max="7" width="8.85546875" style="1"/>
    <col min="8" max="8" width="136.7109375" style="1" bestFit="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row r="5" spans="1:8" ht="12.75" customHeight="1" x14ac:dyDescent="0.2">
      <c r="A5" s="222" t="s">
        <v>46</v>
      </c>
      <c r="B5" s="222"/>
      <c r="C5" s="222"/>
      <c r="D5" s="222"/>
      <c r="E5" s="5" t="s">
        <v>45</v>
      </c>
      <c r="G5" s="79"/>
    </row>
    <row r="6" spans="1:8" ht="12.75" customHeight="1" x14ac:dyDescent="0.2">
      <c r="A6" s="79"/>
      <c r="B6" s="79"/>
      <c r="C6" s="79"/>
      <c r="D6" s="79"/>
      <c r="G6" s="79"/>
    </row>
    <row r="7" spans="1:8" ht="12.75" customHeight="1" x14ac:dyDescent="0.2">
      <c r="A7" s="31" t="s">
        <v>121</v>
      </c>
      <c r="B7" s="9"/>
      <c r="C7" s="9"/>
      <c r="D7" s="9"/>
      <c r="G7" s="2"/>
    </row>
    <row r="8" spans="1:8" ht="12.75" customHeight="1" x14ac:dyDescent="0.2">
      <c r="A8" s="60" t="s">
        <v>120</v>
      </c>
      <c r="B8" s="9"/>
      <c r="C8" s="9"/>
      <c r="D8" s="9"/>
      <c r="G8" s="2"/>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2"/>
    </row>
    <row r="17" spans="1:8" ht="12.75" customHeight="1" x14ac:dyDescent="0.2">
      <c r="A17" s="31" t="s">
        <v>112</v>
      </c>
      <c r="B17" s="9"/>
      <c r="C17" s="9"/>
      <c r="D17" s="9"/>
      <c r="E17" s="12"/>
      <c r="G17" s="9"/>
    </row>
    <row r="18" spans="1:8" ht="12.75" customHeight="1" x14ac:dyDescent="0.2">
      <c r="A18" s="9"/>
      <c r="B18" s="31" t="s">
        <v>111</v>
      </c>
      <c r="C18" s="9"/>
      <c r="D18" s="9"/>
      <c r="E18" s="12" t="s">
        <v>1</v>
      </c>
      <c r="G18" s="30" t="s">
        <v>301</v>
      </c>
    </row>
    <row r="19" spans="1:8" ht="12.75" customHeight="1" x14ac:dyDescent="0.2">
      <c r="A19" s="9"/>
      <c r="B19" s="31" t="s">
        <v>109</v>
      </c>
      <c r="C19" s="9"/>
      <c r="D19" s="9"/>
      <c r="E19" s="12" t="s">
        <v>1</v>
      </c>
      <c r="G19" s="30" t="s">
        <v>307</v>
      </c>
    </row>
    <row r="20" spans="1:8" ht="12.75" customHeight="1" x14ac:dyDescent="0.2">
      <c r="A20" s="9"/>
      <c r="B20" s="31" t="s">
        <v>108</v>
      </c>
      <c r="C20" s="9"/>
      <c r="D20" s="9"/>
      <c r="E20" s="12" t="s">
        <v>107</v>
      </c>
      <c r="G20" s="111">
        <v>31</v>
      </c>
      <c r="H20" s="1" t="s">
        <v>587</v>
      </c>
    </row>
    <row r="21" spans="1:8" ht="12.75" customHeight="1" x14ac:dyDescent="0.25">
      <c r="A21" s="9"/>
      <c r="B21" s="31" t="s">
        <v>106</v>
      </c>
      <c r="C21" s="9"/>
      <c r="D21" s="9"/>
      <c r="E21" s="12" t="s">
        <v>105</v>
      </c>
      <c r="G21" s="111">
        <v>8130</v>
      </c>
      <c r="H21" s="107" t="s">
        <v>588</v>
      </c>
    </row>
    <row r="22" spans="1:8" ht="12.75" customHeight="1" x14ac:dyDescent="0.2">
      <c r="A22" s="9"/>
      <c r="B22" s="31" t="s">
        <v>104</v>
      </c>
      <c r="C22" s="9"/>
      <c r="D22" s="9"/>
      <c r="E22" s="12" t="s">
        <v>103</v>
      </c>
      <c r="G22" s="111">
        <v>1500</v>
      </c>
      <c r="H22" s="232" t="s">
        <v>530</v>
      </c>
    </row>
    <row r="23" spans="1:8" ht="12.75" customHeight="1" x14ac:dyDescent="0.2">
      <c r="A23" s="9"/>
      <c r="B23" s="31" t="s">
        <v>102</v>
      </c>
      <c r="C23" s="9"/>
      <c r="D23" s="9"/>
      <c r="E23" s="12" t="s">
        <v>76</v>
      </c>
      <c r="G23" s="111">
        <v>20</v>
      </c>
      <c r="H23" s="232"/>
    </row>
    <row r="24" spans="1:8" ht="12.75" customHeight="1" x14ac:dyDescent="0.2">
      <c r="A24" s="9"/>
      <c r="B24" s="31" t="s">
        <v>607</v>
      </c>
      <c r="C24" s="9"/>
      <c r="D24" s="9"/>
      <c r="E24" s="12"/>
      <c r="G24" s="111">
        <v>10</v>
      </c>
      <c r="H24" s="117" t="s">
        <v>628</v>
      </c>
    </row>
    <row r="25" spans="1:8" ht="12.75" customHeight="1" x14ac:dyDescent="0.2">
      <c r="A25" s="9"/>
      <c r="B25" s="31" t="s">
        <v>608</v>
      </c>
      <c r="C25" s="9"/>
      <c r="D25" s="9"/>
      <c r="E25" s="12" t="s">
        <v>604</v>
      </c>
      <c r="G25" s="111">
        <v>2.7749999999999999</v>
      </c>
      <c r="H25" s="117" t="s">
        <v>809</v>
      </c>
    </row>
    <row r="26" spans="1:8" ht="12.75" customHeight="1" x14ac:dyDescent="0.2">
      <c r="A26" s="9"/>
      <c r="B26" s="31" t="s">
        <v>609</v>
      </c>
      <c r="C26" s="9"/>
      <c r="D26" s="9"/>
      <c r="E26" s="12" t="s">
        <v>605</v>
      </c>
      <c r="G26" s="111">
        <v>3</v>
      </c>
      <c r="H26" s="117" t="s">
        <v>809</v>
      </c>
    </row>
    <row r="27" spans="1:8" ht="12.75" customHeight="1" x14ac:dyDescent="0.2">
      <c r="A27" s="9"/>
      <c r="B27" s="31" t="s">
        <v>610</v>
      </c>
      <c r="C27" s="9"/>
      <c r="D27" s="9"/>
      <c r="E27" s="12" t="s">
        <v>101</v>
      </c>
      <c r="G27" s="11">
        <v>1748</v>
      </c>
      <c r="H27" s="1" t="s">
        <v>426</v>
      </c>
    </row>
    <row r="28" spans="1:8" ht="12.75" customHeight="1" x14ac:dyDescent="0.2">
      <c r="A28" s="9"/>
      <c r="B28" s="9"/>
      <c r="C28" s="9"/>
      <c r="D28" s="9"/>
      <c r="E28" s="12"/>
      <c r="G28" s="9"/>
    </row>
    <row r="29" spans="1:8" ht="12.75" customHeight="1" x14ac:dyDescent="0.2">
      <c r="A29" s="31" t="s">
        <v>100</v>
      </c>
      <c r="B29" s="9"/>
      <c r="C29" s="9"/>
      <c r="D29" s="9"/>
      <c r="E29" s="12"/>
      <c r="G29" s="9"/>
    </row>
    <row r="30" spans="1:8" ht="12.75" customHeight="1" x14ac:dyDescent="0.2">
      <c r="A30" s="9"/>
      <c r="B30" s="31" t="s">
        <v>99</v>
      </c>
      <c r="C30" s="9"/>
      <c r="D30" s="9"/>
      <c r="E30" s="12" t="s">
        <v>98</v>
      </c>
      <c r="G30" s="30">
        <v>27</v>
      </c>
      <c r="H30" s="1" t="s">
        <v>533</v>
      </c>
    </row>
    <row r="31" spans="1:8" ht="12.75" customHeight="1" x14ac:dyDescent="0.2">
      <c r="A31" s="9"/>
      <c r="B31" s="29" t="s">
        <v>97</v>
      </c>
      <c r="C31" s="9"/>
      <c r="D31" s="9"/>
      <c r="E31" s="12"/>
      <c r="G31" s="53"/>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9"/>
    </row>
    <row r="40" spans="1:8" ht="12.75" customHeight="1" x14ac:dyDescent="0.2">
      <c r="A40" s="31" t="s">
        <v>88</v>
      </c>
      <c r="B40" s="9"/>
      <c r="C40" s="9"/>
      <c r="D40" s="9"/>
      <c r="E40" s="12"/>
      <c r="G40" s="47"/>
    </row>
    <row r="41" spans="1:8" ht="12.75" customHeight="1" x14ac:dyDescent="0.2">
      <c r="A41" s="45" t="s">
        <v>87</v>
      </c>
      <c r="B41" s="9"/>
      <c r="C41" s="9"/>
      <c r="D41" s="9"/>
      <c r="E41" s="12"/>
      <c r="G41" s="44"/>
    </row>
    <row r="42" spans="1:8" ht="12.75" customHeight="1" x14ac:dyDescent="0.2">
      <c r="A42" s="9"/>
      <c r="B42" s="31" t="s">
        <v>86</v>
      </c>
      <c r="C42" s="9"/>
      <c r="D42" s="9"/>
      <c r="E42" s="12" t="s">
        <v>70</v>
      </c>
      <c r="G42" s="30">
        <v>843</v>
      </c>
      <c r="H42" s="1" t="s">
        <v>453</v>
      </c>
    </row>
    <row r="43" spans="1:8" ht="12.75" customHeight="1" x14ac:dyDescent="0.2">
      <c r="A43" s="9"/>
      <c r="B43" s="31" t="s">
        <v>85</v>
      </c>
      <c r="C43" s="9"/>
      <c r="D43" s="9"/>
      <c r="E43" s="12" t="s">
        <v>83</v>
      </c>
      <c r="G43" s="30">
        <v>7.4</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0</v>
      </c>
      <c r="H48" s="117" t="s">
        <v>809</v>
      </c>
    </row>
    <row r="49" spans="1:8" ht="12.75" customHeight="1" x14ac:dyDescent="0.2">
      <c r="A49" s="9"/>
      <c r="B49" s="29" t="s">
        <v>77</v>
      </c>
      <c r="C49" s="9"/>
      <c r="D49" s="9"/>
      <c r="E49" s="12" t="s">
        <v>76</v>
      </c>
      <c r="G49" s="39">
        <v>0.64500000000000002</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809</v>
      </c>
    </row>
    <row r="52" spans="1:8" ht="12.75" customHeight="1" x14ac:dyDescent="0.2">
      <c r="A52" s="9"/>
      <c r="B52" s="9"/>
      <c r="C52" s="9"/>
      <c r="D52" s="9"/>
      <c r="E52" s="12"/>
      <c r="G52" s="9"/>
    </row>
    <row r="53" spans="1:8" ht="12.75" customHeight="1" x14ac:dyDescent="0.2">
      <c r="A53" s="31" t="s">
        <v>75</v>
      </c>
      <c r="B53" s="9"/>
      <c r="C53" s="9"/>
      <c r="D53" s="9"/>
      <c r="E53" s="12"/>
      <c r="G53" s="9"/>
    </row>
    <row r="54" spans="1:8" ht="12.75" customHeight="1" x14ac:dyDescent="0.2">
      <c r="A54" s="9"/>
      <c r="B54" s="31" t="s">
        <v>74</v>
      </c>
      <c r="C54" s="9"/>
      <c r="D54" s="9"/>
      <c r="E54" s="12" t="s">
        <v>1</v>
      </c>
      <c r="G54" s="30">
        <v>0</v>
      </c>
      <c r="H54" s="1" t="s">
        <v>416</v>
      </c>
    </row>
    <row r="55" spans="1:8" ht="12.75" customHeight="1" x14ac:dyDescent="0.2">
      <c r="A55" s="9"/>
      <c r="B55" s="31" t="s">
        <v>73</v>
      </c>
      <c r="C55" s="9"/>
      <c r="D55" s="9"/>
      <c r="E55" s="12" t="s">
        <v>1</v>
      </c>
      <c r="G55" s="30">
        <v>1</v>
      </c>
      <c r="H55" s="1" t="s">
        <v>417</v>
      </c>
    </row>
    <row r="56" spans="1:8" ht="12.75" customHeight="1" x14ac:dyDescent="0.2">
      <c r="A56" s="9"/>
      <c r="B56" s="29" t="s">
        <v>72</v>
      </c>
      <c r="C56" s="9"/>
      <c r="D56" s="9"/>
      <c r="E56" s="12" t="s">
        <v>70</v>
      </c>
      <c r="G56" s="11">
        <v>70</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7"/>
    </row>
    <row r="59" spans="1:8" ht="12.75" customHeight="1" x14ac:dyDescent="0.2">
      <c r="A59" s="9" t="s">
        <v>69</v>
      </c>
      <c r="B59" s="10"/>
      <c r="C59" s="9"/>
      <c r="D59" s="9"/>
      <c r="E59" s="12"/>
      <c r="F59" s="8"/>
      <c r="G59" s="25"/>
    </row>
    <row r="60" spans="1:8" ht="12.75" customHeight="1" x14ac:dyDescent="0.2">
      <c r="A60" s="9"/>
      <c r="B60" s="21" t="s">
        <v>68</v>
      </c>
      <c r="C60" s="9"/>
      <c r="D60" s="9"/>
      <c r="E60" s="12"/>
      <c r="F60" s="8"/>
      <c r="G60" s="23"/>
    </row>
    <row r="61" spans="1:8" ht="12.75" customHeight="1" x14ac:dyDescent="0.2">
      <c r="A61" s="9"/>
      <c r="B61" s="21"/>
      <c r="C61" s="21" t="s">
        <v>67</v>
      </c>
      <c r="D61" s="9"/>
      <c r="E61" s="12" t="s">
        <v>1</v>
      </c>
      <c r="F61" s="8"/>
      <c r="G61" s="18">
        <v>0</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1</v>
      </c>
      <c r="H63" s="1" t="s">
        <v>532</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0</v>
      </c>
    </row>
    <row r="66" spans="1:8" ht="12.75" customHeight="1" x14ac:dyDescent="0.2">
      <c r="A66" s="9"/>
      <c r="B66" s="21"/>
      <c r="C66" s="21" t="s">
        <v>62</v>
      </c>
      <c r="D66" s="9"/>
      <c r="E66" s="12" t="s">
        <v>1</v>
      </c>
      <c r="F66" s="8"/>
      <c r="G66" s="18">
        <v>1</v>
      </c>
      <c r="H66" s="1" t="s">
        <v>439</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87"/>
    </row>
    <row r="69" spans="1:8" ht="12.75" customHeight="1" x14ac:dyDescent="0.2">
      <c r="A69" s="16" t="s">
        <v>60</v>
      </c>
      <c r="B69" s="19"/>
      <c r="C69" s="16"/>
      <c r="D69" s="16"/>
      <c r="E69" s="15"/>
      <c r="F69" s="8"/>
      <c r="G69" s="8"/>
    </row>
    <row r="70" spans="1:8" ht="12.75" customHeight="1" x14ac:dyDescent="0.2">
      <c r="A70" s="16"/>
      <c r="B70" s="17" t="s">
        <v>59</v>
      </c>
      <c r="C70" s="16"/>
      <c r="D70" s="16"/>
      <c r="E70" s="15"/>
      <c r="F70" s="8"/>
      <c r="G70" s="88"/>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1</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90"/>
    </row>
    <row r="76" spans="1:8" ht="12.75" customHeight="1" x14ac:dyDescent="0.2">
      <c r="A76" s="9"/>
      <c r="B76" s="10"/>
      <c r="C76" s="9" t="s">
        <v>53</v>
      </c>
      <c r="D76" s="9"/>
      <c r="E76" s="12" t="s">
        <v>49</v>
      </c>
      <c r="F76" s="8"/>
      <c r="G76" s="133">
        <v>3697</v>
      </c>
      <c r="H76" s="1" t="s">
        <v>672</v>
      </c>
    </row>
    <row r="77" spans="1:8" ht="12.75" customHeight="1" x14ac:dyDescent="0.2">
      <c r="A77" s="9"/>
      <c r="B77" s="10"/>
      <c r="C77" s="9" t="s">
        <v>52</v>
      </c>
      <c r="D77" s="9"/>
      <c r="E77" s="12" t="s">
        <v>49</v>
      </c>
      <c r="F77" s="8"/>
      <c r="G77" s="42">
        <v>0</v>
      </c>
    </row>
    <row r="78" spans="1:8" ht="12.75" customHeight="1" x14ac:dyDescent="0.2">
      <c r="A78" s="9"/>
      <c r="B78" s="10"/>
      <c r="C78" s="9" t="s">
        <v>51</v>
      </c>
      <c r="D78" s="9"/>
      <c r="E78" s="12" t="s">
        <v>49</v>
      </c>
      <c r="F78" s="8"/>
      <c r="G78" s="30">
        <v>300</v>
      </c>
      <c r="H78" s="1" t="s">
        <v>460</v>
      </c>
    </row>
    <row r="79" spans="1:8" ht="12.75" customHeight="1" x14ac:dyDescent="0.2">
      <c r="A79" s="9"/>
      <c r="B79" s="10"/>
      <c r="C79" s="9" t="s">
        <v>50</v>
      </c>
      <c r="D79" s="9"/>
      <c r="E79" s="12" t="s">
        <v>49</v>
      </c>
      <c r="F79" s="8"/>
      <c r="G79" s="30">
        <v>0</v>
      </c>
    </row>
    <row r="80" spans="1:8" ht="12.75" customHeight="1" x14ac:dyDescent="0.2">
      <c r="A80" s="16"/>
      <c r="B80" s="17"/>
      <c r="C80" s="16"/>
      <c r="D80" s="16"/>
      <c r="E80" s="15"/>
      <c r="F80" s="8"/>
      <c r="G80" s="14"/>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7"/>
      <c r="H82" s="106" t="s">
        <v>428</v>
      </c>
    </row>
    <row r="83" spans="1:8" ht="12.75" customHeight="1" x14ac:dyDescent="0.2">
      <c r="H83" s="1" t="s">
        <v>795</v>
      </c>
    </row>
    <row r="84" spans="1:8" ht="12.75" customHeight="1" x14ac:dyDescent="0.2"/>
  </sheetData>
  <mergeCells count="2">
    <mergeCell ref="A5:D5"/>
    <mergeCell ref="H22:H23"/>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H84"/>
  <sheetViews>
    <sheetView showGridLines="0" workbookViewId="0">
      <selection activeCell="H48" sqref="H48"/>
    </sheetView>
  </sheetViews>
  <sheetFormatPr defaultColWidth="8.85546875" defaultRowHeight="12.75" x14ac:dyDescent="0.2"/>
  <cols>
    <col min="1" max="7" width="8.85546875" style="1"/>
    <col min="8" max="8" width="99" style="1" bestFit="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row r="5" spans="1:8" ht="12.75" customHeight="1" x14ac:dyDescent="0.2">
      <c r="A5" s="222" t="s">
        <v>46</v>
      </c>
      <c r="B5" s="222"/>
      <c r="C5" s="222"/>
      <c r="D5" s="222"/>
      <c r="E5" s="5" t="s">
        <v>45</v>
      </c>
      <c r="G5" s="79"/>
    </row>
    <row r="6" spans="1:8" ht="12.75" customHeight="1" x14ac:dyDescent="0.2">
      <c r="A6" s="79"/>
      <c r="B6" s="79"/>
      <c r="C6" s="79"/>
      <c r="D6" s="79"/>
      <c r="G6" s="79"/>
    </row>
    <row r="7" spans="1:8" ht="12.75" customHeight="1" x14ac:dyDescent="0.2">
      <c r="A7" s="31" t="s">
        <v>121</v>
      </c>
      <c r="B7" s="9"/>
      <c r="C7" s="9"/>
      <c r="D7" s="9"/>
    </row>
    <row r="8" spans="1:8" ht="12.75" customHeight="1" x14ac:dyDescent="0.2">
      <c r="A8" s="60" t="s">
        <v>120</v>
      </c>
      <c r="B8" s="9"/>
      <c r="C8" s="9"/>
      <c r="D8" s="9"/>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70"/>
    </row>
    <row r="17" spans="1:8" ht="12.75" customHeight="1" x14ac:dyDescent="0.2">
      <c r="A17" s="31" t="s">
        <v>112</v>
      </c>
      <c r="B17" s="9"/>
      <c r="C17" s="9"/>
      <c r="D17" s="9"/>
      <c r="E17" s="12"/>
      <c r="G17" s="77"/>
    </row>
    <row r="18" spans="1:8" ht="12.75" customHeight="1" x14ac:dyDescent="0.2">
      <c r="A18" s="9"/>
      <c r="B18" s="31" t="s">
        <v>111</v>
      </c>
      <c r="C18" s="9"/>
      <c r="D18" s="9"/>
      <c r="E18" s="12" t="s">
        <v>1</v>
      </c>
      <c r="G18" s="30" t="s">
        <v>302</v>
      </c>
    </row>
    <row r="19" spans="1:8" ht="12.75" customHeight="1" x14ac:dyDescent="0.2">
      <c r="A19" s="9"/>
      <c r="B19" s="31" t="s">
        <v>109</v>
      </c>
      <c r="C19" s="9"/>
      <c r="D19" s="9"/>
      <c r="E19" s="12" t="s">
        <v>1</v>
      </c>
      <c r="G19" s="30" t="s">
        <v>308</v>
      </c>
    </row>
    <row r="20" spans="1:8" ht="12.75" customHeight="1" x14ac:dyDescent="0.2">
      <c r="A20" s="9"/>
      <c r="B20" s="31" t="s">
        <v>108</v>
      </c>
      <c r="C20" s="9"/>
      <c r="D20" s="9"/>
      <c r="E20" s="12" t="s">
        <v>107</v>
      </c>
      <c r="G20" s="30">
        <v>13</v>
      </c>
      <c r="H20" s="1" t="s">
        <v>589</v>
      </c>
    </row>
    <row r="21" spans="1:8" ht="12.75" customHeight="1" x14ac:dyDescent="0.2">
      <c r="A21" s="9"/>
      <c r="B21" s="31" t="s">
        <v>106</v>
      </c>
      <c r="C21" s="9"/>
      <c r="D21" s="9"/>
      <c r="E21" s="12" t="s">
        <v>105</v>
      </c>
      <c r="G21" s="30">
        <v>9900</v>
      </c>
      <c r="H21" s="1" t="s">
        <v>590</v>
      </c>
    </row>
    <row r="22" spans="1:8" ht="12.75" customHeight="1" x14ac:dyDescent="0.2">
      <c r="A22" s="9"/>
      <c r="B22" s="31" t="s">
        <v>104</v>
      </c>
      <c r="C22" s="9"/>
      <c r="D22" s="9"/>
      <c r="E22" s="12" t="s">
        <v>103</v>
      </c>
      <c r="G22" s="111">
        <v>1500</v>
      </c>
      <c r="H22" s="232" t="s">
        <v>534</v>
      </c>
    </row>
    <row r="23" spans="1:8" ht="12.75" customHeight="1" x14ac:dyDescent="0.2">
      <c r="A23" s="9"/>
      <c r="B23" s="31" t="s">
        <v>102</v>
      </c>
      <c r="C23" s="9"/>
      <c r="D23" s="9"/>
      <c r="E23" s="12" t="s">
        <v>76</v>
      </c>
      <c r="G23" s="111">
        <v>4</v>
      </c>
      <c r="H23" s="232"/>
    </row>
    <row r="24" spans="1:8" ht="12.75" customHeight="1" x14ac:dyDescent="0.2">
      <c r="A24" s="9"/>
      <c r="B24" s="31" t="s">
        <v>607</v>
      </c>
      <c r="C24" s="9"/>
      <c r="D24" s="9"/>
      <c r="E24" s="12"/>
      <c r="G24" s="111">
        <v>2</v>
      </c>
      <c r="H24" s="117" t="s">
        <v>628</v>
      </c>
    </row>
    <row r="25" spans="1:8" ht="12.75" customHeight="1" x14ac:dyDescent="0.2">
      <c r="A25" s="9"/>
      <c r="B25" s="31" t="s">
        <v>608</v>
      </c>
      <c r="C25" s="9"/>
      <c r="D25" s="9"/>
      <c r="E25" s="12" t="s">
        <v>604</v>
      </c>
      <c r="G25" s="111">
        <v>2.7749999999999999</v>
      </c>
      <c r="H25" s="117" t="s">
        <v>809</v>
      </c>
    </row>
    <row r="26" spans="1:8" ht="12.75" customHeight="1" x14ac:dyDescent="0.2">
      <c r="A26" s="9"/>
      <c r="B26" s="31" t="s">
        <v>609</v>
      </c>
      <c r="C26" s="9"/>
      <c r="D26" s="9"/>
      <c r="E26" s="12" t="s">
        <v>605</v>
      </c>
      <c r="G26" s="111">
        <v>3</v>
      </c>
      <c r="H26" s="117" t="s">
        <v>809</v>
      </c>
    </row>
    <row r="27" spans="1:8" ht="12.75" customHeight="1" x14ac:dyDescent="0.2">
      <c r="A27" s="9"/>
      <c r="B27" s="31" t="s">
        <v>610</v>
      </c>
      <c r="C27" s="9"/>
      <c r="D27" s="9"/>
      <c r="E27" s="12" t="s">
        <v>101</v>
      </c>
      <c r="G27" s="11">
        <v>2128.5</v>
      </c>
      <c r="H27" s="1" t="s">
        <v>426</v>
      </c>
    </row>
    <row r="28" spans="1:8" ht="12.75" customHeight="1" x14ac:dyDescent="0.2">
      <c r="A28" s="9"/>
      <c r="B28" s="9"/>
      <c r="C28" s="9"/>
      <c r="D28" s="9"/>
      <c r="E28" s="12"/>
      <c r="G28" s="77"/>
    </row>
    <row r="29" spans="1:8" ht="12.75" customHeight="1" x14ac:dyDescent="0.2">
      <c r="A29" s="31" t="s">
        <v>100</v>
      </c>
      <c r="B29" s="9"/>
      <c r="C29" s="9"/>
      <c r="D29" s="9"/>
      <c r="E29" s="12"/>
      <c r="G29" s="77"/>
    </row>
    <row r="30" spans="1:8" ht="12.75" customHeight="1" x14ac:dyDescent="0.2">
      <c r="A30" s="9"/>
      <c r="B30" s="31" t="s">
        <v>99</v>
      </c>
      <c r="C30" s="9"/>
      <c r="D30" s="9"/>
      <c r="E30" s="12" t="s">
        <v>98</v>
      </c>
      <c r="G30" s="30">
        <v>19</v>
      </c>
      <c r="H30" s="1" t="s">
        <v>535</v>
      </c>
    </row>
    <row r="31" spans="1:8" ht="12.75" customHeight="1" x14ac:dyDescent="0.2">
      <c r="A31" s="9"/>
      <c r="B31" s="29" t="s">
        <v>97</v>
      </c>
      <c r="C31" s="9"/>
      <c r="D31" s="9"/>
      <c r="E31" s="12"/>
      <c r="G31" s="53"/>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9"/>
    </row>
    <row r="40" spans="1:8" ht="12.75" customHeight="1" x14ac:dyDescent="0.2">
      <c r="A40" s="31" t="s">
        <v>88</v>
      </c>
      <c r="B40" s="9"/>
      <c r="C40" s="9"/>
      <c r="D40" s="9"/>
      <c r="E40" s="12"/>
      <c r="G40" s="47"/>
    </row>
    <row r="41" spans="1:8" ht="12.75" customHeight="1" x14ac:dyDescent="0.2">
      <c r="A41" s="45" t="s">
        <v>87</v>
      </c>
      <c r="B41" s="9"/>
      <c r="C41" s="9"/>
      <c r="D41" s="9"/>
      <c r="E41" s="12"/>
      <c r="G41" s="44"/>
    </row>
    <row r="42" spans="1:8" ht="12.75" customHeight="1" x14ac:dyDescent="0.2">
      <c r="A42" s="9"/>
      <c r="B42" s="31" t="s">
        <v>86</v>
      </c>
      <c r="C42" s="9"/>
      <c r="D42" s="9"/>
      <c r="E42" s="12" t="s">
        <v>70</v>
      </c>
      <c r="G42" s="30">
        <v>361</v>
      </c>
      <c r="H42" s="1" t="s">
        <v>453</v>
      </c>
    </row>
    <row r="43" spans="1:8" ht="12.75" customHeight="1" x14ac:dyDescent="0.2">
      <c r="A43" s="9"/>
      <c r="B43" s="31" t="s">
        <v>85</v>
      </c>
      <c r="C43" s="9"/>
      <c r="D43" s="9"/>
      <c r="E43" s="12" t="s">
        <v>83</v>
      </c>
      <c r="G43" s="30">
        <v>3.94</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0</v>
      </c>
      <c r="H48" s="117" t="s">
        <v>809</v>
      </c>
    </row>
    <row r="49" spans="1:8" ht="12.75" customHeight="1" x14ac:dyDescent="0.2">
      <c r="A49" s="9"/>
      <c r="B49" s="29" t="s">
        <v>77</v>
      </c>
      <c r="C49" s="9"/>
      <c r="D49" s="9"/>
      <c r="E49" s="12" t="s">
        <v>76</v>
      </c>
      <c r="G49" s="136">
        <v>0</v>
      </c>
      <c r="H49" s="108" t="s">
        <v>676</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809</v>
      </c>
    </row>
    <row r="52" spans="1:8" ht="12.75" customHeight="1" x14ac:dyDescent="0.2">
      <c r="A52" s="9"/>
      <c r="B52" s="9"/>
      <c r="C52" s="9"/>
      <c r="D52" s="9"/>
      <c r="E52" s="12"/>
      <c r="G52" s="77"/>
    </row>
    <row r="53" spans="1:8" ht="12.75" customHeight="1" x14ac:dyDescent="0.2">
      <c r="A53" s="31" t="s">
        <v>75</v>
      </c>
      <c r="B53" s="9"/>
      <c r="C53" s="9"/>
      <c r="D53" s="9"/>
      <c r="E53" s="12"/>
      <c r="G53" s="77"/>
    </row>
    <row r="54" spans="1:8" ht="12.75" customHeight="1" x14ac:dyDescent="0.2">
      <c r="A54" s="9"/>
      <c r="B54" s="31" t="s">
        <v>74</v>
      </c>
      <c r="C54" s="9"/>
      <c r="D54" s="9"/>
      <c r="E54" s="12" t="s">
        <v>1</v>
      </c>
      <c r="G54" s="30">
        <v>0</v>
      </c>
      <c r="H54" s="1" t="s">
        <v>416</v>
      </c>
    </row>
    <row r="55" spans="1:8" ht="12.75" customHeight="1" x14ac:dyDescent="0.2">
      <c r="A55" s="9"/>
      <c r="B55" s="31" t="s">
        <v>73</v>
      </c>
      <c r="C55" s="9"/>
      <c r="D55" s="9"/>
      <c r="E55" s="12" t="s">
        <v>1</v>
      </c>
      <c r="G55" s="30">
        <v>0</v>
      </c>
      <c r="H55" s="1" t="s">
        <v>417</v>
      </c>
    </row>
    <row r="56" spans="1:8" ht="12.75" customHeight="1" x14ac:dyDescent="0.2">
      <c r="A56" s="9"/>
      <c r="B56" s="29" t="s">
        <v>72</v>
      </c>
      <c r="C56" s="9"/>
      <c r="D56" s="9"/>
      <c r="E56" s="12" t="s">
        <v>70</v>
      </c>
      <c r="G56" s="11">
        <v>285</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7"/>
    </row>
    <row r="59" spans="1:8" ht="12.75" customHeight="1" x14ac:dyDescent="0.2">
      <c r="A59" s="9" t="s">
        <v>69</v>
      </c>
      <c r="B59" s="10"/>
      <c r="C59" s="9"/>
      <c r="D59" s="9"/>
      <c r="E59" s="12"/>
      <c r="F59" s="8"/>
      <c r="G59" s="25"/>
    </row>
    <row r="60" spans="1:8" ht="12.75" customHeight="1" x14ac:dyDescent="0.2">
      <c r="A60" s="9"/>
      <c r="B60" s="21" t="s">
        <v>68</v>
      </c>
      <c r="C60" s="9"/>
      <c r="D60" s="9"/>
      <c r="E60" s="12"/>
      <c r="F60" s="8"/>
      <c r="G60" s="23"/>
    </row>
    <row r="61" spans="1:8" ht="12.75" customHeight="1" x14ac:dyDescent="0.2">
      <c r="A61" s="9"/>
      <c r="B61" s="21"/>
      <c r="C61" s="21" t="s">
        <v>67</v>
      </c>
      <c r="D61" s="9"/>
      <c r="E61" s="12" t="s">
        <v>1</v>
      </c>
      <c r="F61" s="8"/>
      <c r="G61" s="18">
        <v>0</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1</v>
      </c>
      <c r="H63" s="1" t="s">
        <v>532</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0</v>
      </c>
    </row>
    <row r="66" spans="1:8" ht="12.75" customHeight="1" x14ac:dyDescent="0.2">
      <c r="A66" s="9"/>
      <c r="B66" s="21"/>
      <c r="C66" s="21" t="s">
        <v>62</v>
      </c>
      <c r="D66" s="9"/>
      <c r="E66" s="12" t="s">
        <v>1</v>
      </c>
      <c r="F66" s="8"/>
      <c r="G66" s="18">
        <v>1</v>
      </c>
      <c r="H66" s="1" t="s">
        <v>439</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87"/>
    </row>
    <row r="69" spans="1:8" ht="12.75" customHeight="1" x14ac:dyDescent="0.2">
      <c r="A69" s="16" t="s">
        <v>60</v>
      </c>
      <c r="B69" s="19"/>
      <c r="C69" s="16"/>
      <c r="D69" s="16"/>
      <c r="E69" s="15"/>
      <c r="F69" s="8"/>
      <c r="G69" s="8"/>
    </row>
    <row r="70" spans="1:8" ht="12.75" customHeight="1" x14ac:dyDescent="0.2">
      <c r="A70" s="16"/>
      <c r="B70" s="17" t="s">
        <v>59</v>
      </c>
      <c r="C70" s="16"/>
      <c r="D70" s="16"/>
      <c r="E70" s="15"/>
      <c r="F70" s="8"/>
      <c r="G70" s="88"/>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1</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90"/>
    </row>
    <row r="76" spans="1:8" ht="12.75" customHeight="1" x14ac:dyDescent="0.2">
      <c r="A76" s="9"/>
      <c r="B76" s="10"/>
      <c r="C76" s="9" t="s">
        <v>53</v>
      </c>
      <c r="D76" s="9"/>
      <c r="E76" s="12" t="s">
        <v>49</v>
      </c>
      <c r="F76" s="8"/>
      <c r="G76" s="42">
        <v>3456</v>
      </c>
      <c r="H76" s="1" t="s">
        <v>461</v>
      </c>
    </row>
    <row r="77" spans="1:8" ht="12.75" customHeight="1" x14ac:dyDescent="0.2">
      <c r="A77" s="9"/>
      <c r="B77" s="10"/>
      <c r="C77" s="9" t="s">
        <v>52</v>
      </c>
      <c r="D77" s="9"/>
      <c r="E77" s="12" t="s">
        <v>49</v>
      </c>
      <c r="F77" s="8"/>
      <c r="G77" s="42">
        <v>0</v>
      </c>
    </row>
    <row r="78" spans="1:8" ht="12.75" customHeight="1" x14ac:dyDescent="0.25">
      <c r="A78" s="9"/>
      <c r="B78" s="10"/>
      <c r="C78" s="9" t="s">
        <v>51</v>
      </c>
      <c r="D78" s="9"/>
      <c r="E78" s="12" t="s">
        <v>49</v>
      </c>
      <c r="F78" s="8"/>
      <c r="G78" s="30">
        <v>310</v>
      </c>
      <c r="H78" t="s">
        <v>462</v>
      </c>
    </row>
    <row r="79" spans="1:8" ht="12.75" customHeight="1" x14ac:dyDescent="0.2">
      <c r="A79" s="9"/>
      <c r="B79" s="10"/>
      <c r="C79" s="9" t="s">
        <v>50</v>
      </c>
      <c r="D79" s="9"/>
      <c r="E79" s="12" t="s">
        <v>49</v>
      </c>
      <c r="F79" s="8"/>
      <c r="G79" s="30">
        <v>0</v>
      </c>
    </row>
    <row r="80" spans="1:8" ht="12.75" customHeight="1" x14ac:dyDescent="0.2">
      <c r="A80" s="16"/>
      <c r="B80" s="17"/>
      <c r="C80" s="16"/>
      <c r="D80" s="16"/>
      <c r="E80" s="15"/>
      <c r="F80" s="8"/>
      <c r="G80" s="14"/>
    </row>
    <row r="81" spans="1:7" ht="12.75" customHeight="1" x14ac:dyDescent="0.2">
      <c r="A81" s="9" t="s">
        <v>48</v>
      </c>
      <c r="B81" s="10"/>
      <c r="C81" s="9"/>
      <c r="D81" s="9"/>
      <c r="E81" s="12" t="s">
        <v>47</v>
      </c>
      <c r="F81" s="8"/>
      <c r="G81" s="84">
        <v>0.5</v>
      </c>
    </row>
    <row r="82" spans="1:7" ht="12.75" customHeight="1" x14ac:dyDescent="0.2">
      <c r="A82" s="9"/>
      <c r="B82" s="10"/>
      <c r="C82" s="9"/>
      <c r="D82" s="9"/>
      <c r="E82" s="9"/>
      <c r="F82" s="8"/>
      <c r="G82" s="7"/>
    </row>
    <row r="83" spans="1:7" ht="12.75" customHeight="1" x14ac:dyDescent="0.2"/>
    <row r="84" spans="1:7" ht="12.75" customHeight="1" x14ac:dyDescent="0.2"/>
  </sheetData>
  <mergeCells count="2">
    <mergeCell ref="A5:D5"/>
    <mergeCell ref="H22:H23"/>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H84"/>
  <sheetViews>
    <sheetView showGridLines="0" workbookViewId="0">
      <selection activeCell="H51" sqref="H51"/>
    </sheetView>
  </sheetViews>
  <sheetFormatPr defaultColWidth="8.85546875" defaultRowHeight="12.75" x14ac:dyDescent="0.2"/>
  <cols>
    <col min="1" max="7" width="8.85546875" style="1"/>
    <col min="8" max="8" width="136.7109375" style="1" bestFit="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c r="H4" s="224" t="s">
        <v>536</v>
      </c>
    </row>
    <row r="5" spans="1:8" ht="12.75" customHeight="1" x14ac:dyDescent="0.2">
      <c r="A5" s="222" t="s">
        <v>46</v>
      </c>
      <c r="B5" s="222"/>
      <c r="C5" s="222"/>
      <c r="D5" s="222"/>
      <c r="E5" s="5" t="s">
        <v>45</v>
      </c>
      <c r="G5" s="79"/>
      <c r="H5" s="229"/>
    </row>
    <row r="6" spans="1:8" ht="12.75" customHeight="1" x14ac:dyDescent="0.2">
      <c r="A6" s="79"/>
      <c r="B6" s="79"/>
      <c r="C6" s="79"/>
      <c r="D6" s="79"/>
      <c r="G6" s="79"/>
    </row>
    <row r="7" spans="1:8" ht="12.75" customHeight="1" x14ac:dyDescent="0.2">
      <c r="A7" s="31" t="s">
        <v>121</v>
      </c>
      <c r="B7" s="9"/>
      <c r="C7" s="9"/>
      <c r="D7" s="9"/>
    </row>
    <row r="8" spans="1:8" ht="12.75" customHeight="1" x14ac:dyDescent="0.2">
      <c r="A8" s="60" t="s">
        <v>120</v>
      </c>
      <c r="B8" s="9"/>
      <c r="C8" s="9"/>
      <c r="D8" s="9"/>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2"/>
    </row>
    <row r="17" spans="1:8" ht="12.75" customHeight="1" x14ac:dyDescent="0.2">
      <c r="A17" s="31" t="s">
        <v>112</v>
      </c>
      <c r="B17" s="9"/>
      <c r="C17" s="9"/>
      <c r="D17" s="9"/>
      <c r="E17" s="12"/>
      <c r="G17" s="9"/>
    </row>
    <row r="18" spans="1:8" ht="12.75" customHeight="1" x14ac:dyDescent="0.2">
      <c r="A18" s="9"/>
      <c r="B18" s="31" t="s">
        <v>111</v>
      </c>
      <c r="C18" s="9"/>
      <c r="D18" s="9"/>
      <c r="E18" s="12" t="s">
        <v>1</v>
      </c>
      <c r="G18" s="30" t="s">
        <v>302</v>
      </c>
    </row>
    <row r="19" spans="1:8" ht="12.75" customHeight="1" x14ac:dyDescent="0.2">
      <c r="A19" s="9"/>
      <c r="B19" s="31" t="s">
        <v>109</v>
      </c>
      <c r="C19" s="9"/>
      <c r="D19" s="9"/>
      <c r="E19" s="12" t="s">
        <v>1</v>
      </c>
      <c r="G19" s="30" t="s">
        <v>309</v>
      </c>
    </row>
    <row r="20" spans="1:8" ht="12.75" customHeight="1" x14ac:dyDescent="0.2">
      <c r="A20" s="9"/>
      <c r="B20" s="31" t="s">
        <v>108</v>
      </c>
      <c r="C20" s="9"/>
      <c r="D20" s="9"/>
      <c r="E20" s="12" t="s">
        <v>107</v>
      </c>
      <c r="G20" s="111">
        <v>27</v>
      </c>
      <c r="H20" s="1" t="s">
        <v>591</v>
      </c>
    </row>
    <row r="21" spans="1:8" ht="12.75" customHeight="1" x14ac:dyDescent="0.25">
      <c r="A21" s="9"/>
      <c r="B21" s="31" t="s">
        <v>106</v>
      </c>
      <c r="C21" s="9"/>
      <c r="D21" s="9"/>
      <c r="E21" s="12" t="s">
        <v>105</v>
      </c>
      <c r="G21" s="111">
        <v>9180</v>
      </c>
      <c r="H21" s="107" t="s">
        <v>592</v>
      </c>
    </row>
    <row r="22" spans="1:8" ht="12.75" customHeight="1" x14ac:dyDescent="0.2">
      <c r="A22" s="9"/>
      <c r="B22" s="31" t="s">
        <v>104</v>
      </c>
      <c r="C22" s="9"/>
      <c r="D22" s="9"/>
      <c r="E22" s="12" t="s">
        <v>103</v>
      </c>
      <c r="G22" s="111">
        <v>1500</v>
      </c>
      <c r="H22" s="232" t="s">
        <v>534</v>
      </c>
    </row>
    <row r="23" spans="1:8" ht="12.75" customHeight="1" x14ac:dyDescent="0.2">
      <c r="A23" s="9"/>
      <c r="B23" s="31" t="s">
        <v>102</v>
      </c>
      <c r="C23" s="9"/>
      <c r="D23" s="9"/>
      <c r="E23" s="12" t="s">
        <v>76</v>
      </c>
      <c r="G23" s="111">
        <v>4</v>
      </c>
      <c r="H23" s="232"/>
    </row>
    <row r="24" spans="1:8" ht="12.75" customHeight="1" x14ac:dyDescent="0.2">
      <c r="A24" s="9"/>
      <c r="B24" s="31" t="s">
        <v>607</v>
      </c>
      <c r="C24" s="9"/>
      <c r="D24" s="9"/>
      <c r="E24" s="12"/>
      <c r="G24" s="111">
        <v>2</v>
      </c>
      <c r="H24" s="117" t="s">
        <v>628</v>
      </c>
    </row>
    <row r="25" spans="1:8" ht="12.75" customHeight="1" x14ac:dyDescent="0.2">
      <c r="A25" s="9"/>
      <c r="B25" s="31" t="s">
        <v>608</v>
      </c>
      <c r="C25" s="9"/>
      <c r="D25" s="9"/>
      <c r="E25" s="12" t="s">
        <v>604</v>
      </c>
      <c r="G25" s="111">
        <v>2.7749999999999999</v>
      </c>
      <c r="H25" s="117" t="s">
        <v>809</v>
      </c>
    </row>
    <row r="26" spans="1:8" ht="12.75" customHeight="1" x14ac:dyDescent="0.2">
      <c r="A26" s="9"/>
      <c r="B26" s="31" t="s">
        <v>609</v>
      </c>
      <c r="C26" s="9"/>
      <c r="D26" s="9"/>
      <c r="E26" s="12" t="s">
        <v>605</v>
      </c>
      <c r="G26" s="111">
        <v>3</v>
      </c>
      <c r="H26" s="117" t="s">
        <v>809</v>
      </c>
    </row>
    <row r="27" spans="1:8" ht="12.75" customHeight="1" x14ac:dyDescent="0.2">
      <c r="A27" s="9"/>
      <c r="B27" s="31" t="s">
        <v>610</v>
      </c>
      <c r="C27" s="9"/>
      <c r="D27" s="9"/>
      <c r="E27" s="12" t="s">
        <v>101</v>
      </c>
      <c r="G27" s="11">
        <v>1973.7</v>
      </c>
      <c r="H27" s="1" t="s">
        <v>426</v>
      </c>
    </row>
    <row r="28" spans="1:8" ht="12.75" customHeight="1" x14ac:dyDescent="0.2">
      <c r="A28" s="9"/>
      <c r="B28" s="9"/>
      <c r="C28" s="9"/>
      <c r="D28" s="9"/>
      <c r="E28" s="12"/>
      <c r="G28" s="9"/>
    </row>
    <row r="29" spans="1:8" ht="12.75" customHeight="1" x14ac:dyDescent="0.2">
      <c r="A29" s="31" t="s">
        <v>100</v>
      </c>
      <c r="B29" s="9"/>
      <c r="C29" s="9"/>
      <c r="D29" s="9"/>
      <c r="E29" s="12"/>
      <c r="G29" s="9"/>
    </row>
    <row r="30" spans="1:8" ht="12.75" customHeight="1" x14ac:dyDescent="0.2">
      <c r="A30" s="9"/>
      <c r="B30" s="31" t="s">
        <v>99</v>
      </c>
      <c r="C30" s="9"/>
      <c r="D30" s="9"/>
      <c r="E30" s="12" t="s">
        <v>98</v>
      </c>
      <c r="G30" s="30">
        <v>29</v>
      </c>
      <c r="H30" s="1" t="s">
        <v>537</v>
      </c>
    </row>
    <row r="31" spans="1:8" ht="12.75" customHeight="1" x14ac:dyDescent="0.2">
      <c r="A31" s="9"/>
      <c r="B31" s="29" t="s">
        <v>97</v>
      </c>
      <c r="C31" s="9"/>
      <c r="D31" s="9"/>
      <c r="E31" s="12"/>
      <c r="G31" s="53"/>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9"/>
    </row>
    <row r="40" spans="1:8" ht="12.75" customHeight="1" x14ac:dyDescent="0.2">
      <c r="A40" s="31" t="s">
        <v>88</v>
      </c>
      <c r="B40" s="9"/>
      <c r="C40" s="9"/>
      <c r="D40" s="9"/>
      <c r="E40" s="12"/>
      <c r="G40" s="47"/>
    </row>
    <row r="41" spans="1:8" ht="12.75" customHeight="1" x14ac:dyDescent="0.2">
      <c r="A41" s="45" t="s">
        <v>87</v>
      </c>
      <c r="B41" s="9"/>
      <c r="C41" s="9"/>
      <c r="D41" s="9"/>
      <c r="E41" s="12"/>
      <c r="G41" s="44"/>
    </row>
    <row r="42" spans="1:8" ht="12.75" customHeight="1" x14ac:dyDescent="0.2">
      <c r="A42" s="9"/>
      <c r="B42" s="31" t="s">
        <v>86</v>
      </c>
      <c r="C42" s="9"/>
      <c r="D42" s="9"/>
      <c r="E42" s="12" t="s">
        <v>70</v>
      </c>
      <c r="G42" s="30">
        <v>843</v>
      </c>
      <c r="H42" s="1" t="s">
        <v>453</v>
      </c>
    </row>
    <row r="43" spans="1:8" ht="12.75" customHeight="1" x14ac:dyDescent="0.2">
      <c r="A43" s="9"/>
      <c r="B43" s="31" t="s">
        <v>85</v>
      </c>
      <c r="C43" s="9"/>
      <c r="D43" s="9"/>
      <c r="E43" s="12" t="s">
        <v>83</v>
      </c>
      <c r="G43" s="30">
        <v>6.43</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0</v>
      </c>
      <c r="H48" s="117" t="s">
        <v>809</v>
      </c>
    </row>
    <row r="49" spans="1:8" ht="12.75" customHeight="1" x14ac:dyDescent="0.2">
      <c r="A49" s="9"/>
      <c r="B49" s="29" t="s">
        <v>77</v>
      </c>
      <c r="C49" s="9"/>
      <c r="D49" s="9"/>
      <c r="E49" s="12" t="s">
        <v>76</v>
      </c>
      <c r="G49" s="39">
        <v>0.49099999999999999</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809</v>
      </c>
    </row>
    <row r="52" spans="1:8" ht="12.75" customHeight="1" x14ac:dyDescent="0.2">
      <c r="A52" s="9"/>
      <c r="B52" s="9"/>
      <c r="C52" s="9"/>
      <c r="D52" s="9"/>
      <c r="E52" s="12"/>
      <c r="G52" s="9"/>
    </row>
    <row r="53" spans="1:8" ht="12.75" customHeight="1" x14ac:dyDescent="0.2">
      <c r="A53" s="31" t="s">
        <v>75</v>
      </c>
      <c r="B53" s="9"/>
      <c r="C53" s="9"/>
      <c r="D53" s="9"/>
      <c r="E53" s="12"/>
      <c r="G53" s="9"/>
    </row>
    <row r="54" spans="1:8" ht="12.75" customHeight="1" x14ac:dyDescent="0.2">
      <c r="A54" s="9"/>
      <c r="B54" s="31" t="s">
        <v>74</v>
      </c>
      <c r="C54" s="9"/>
      <c r="D54" s="9"/>
      <c r="E54" s="12" t="s">
        <v>1</v>
      </c>
      <c r="G54" s="30">
        <v>0</v>
      </c>
      <c r="H54" s="1" t="s">
        <v>416</v>
      </c>
    </row>
    <row r="55" spans="1:8" ht="12.75" customHeight="1" x14ac:dyDescent="0.2">
      <c r="A55" s="9"/>
      <c r="B55" s="31" t="s">
        <v>73</v>
      </c>
      <c r="C55" s="9"/>
      <c r="D55" s="9"/>
      <c r="E55" s="12" t="s">
        <v>1</v>
      </c>
      <c r="G55" s="30">
        <v>1</v>
      </c>
      <c r="H55" s="1" t="s">
        <v>417</v>
      </c>
    </row>
    <row r="56" spans="1:8" ht="12.75" customHeight="1" x14ac:dyDescent="0.2">
      <c r="A56" s="9"/>
      <c r="B56" s="29" t="s">
        <v>72</v>
      </c>
      <c r="C56" s="9"/>
      <c r="D56" s="9"/>
      <c r="E56" s="12" t="s">
        <v>70</v>
      </c>
      <c r="G56" s="11">
        <v>285.5</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7"/>
    </row>
    <row r="59" spans="1:8" ht="12.75" customHeight="1" x14ac:dyDescent="0.2">
      <c r="A59" s="9" t="s">
        <v>69</v>
      </c>
      <c r="B59" s="10"/>
      <c r="C59" s="9"/>
      <c r="D59" s="9"/>
      <c r="E59" s="12"/>
      <c r="F59" s="8"/>
      <c r="G59" s="25"/>
    </row>
    <row r="60" spans="1:8" ht="12.75" customHeight="1" x14ac:dyDescent="0.2">
      <c r="A60" s="9"/>
      <c r="B60" s="21" t="s">
        <v>68</v>
      </c>
      <c r="C60" s="9"/>
      <c r="D60" s="9"/>
      <c r="E60" s="12"/>
      <c r="F60" s="8"/>
      <c r="G60" s="23"/>
    </row>
    <row r="61" spans="1:8" ht="12.75" customHeight="1" x14ac:dyDescent="0.2">
      <c r="A61" s="9"/>
      <c r="B61" s="21"/>
      <c r="C61" s="21" t="s">
        <v>67</v>
      </c>
      <c r="D61" s="9"/>
      <c r="E61" s="12" t="s">
        <v>1</v>
      </c>
      <c r="F61" s="8"/>
      <c r="G61" s="18">
        <v>0</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1</v>
      </c>
      <c r="H63" s="1" t="s">
        <v>532</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0</v>
      </c>
    </row>
    <row r="66" spans="1:8" ht="12.75" customHeight="1" x14ac:dyDescent="0.2">
      <c r="A66" s="9"/>
      <c r="B66" s="21"/>
      <c r="C66" s="21" t="s">
        <v>62</v>
      </c>
      <c r="D66" s="9"/>
      <c r="E66" s="12" t="s">
        <v>1</v>
      </c>
      <c r="F66" s="8"/>
      <c r="G66" s="18">
        <v>1</v>
      </c>
      <c r="H66" s="1" t="s">
        <v>439</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87"/>
    </row>
    <row r="69" spans="1:8" ht="12.75" customHeight="1" x14ac:dyDescent="0.2">
      <c r="A69" s="16" t="s">
        <v>60</v>
      </c>
      <c r="B69" s="19"/>
      <c r="C69" s="16"/>
      <c r="D69" s="16"/>
      <c r="E69" s="15"/>
      <c r="F69" s="8"/>
      <c r="G69" s="8"/>
    </row>
    <row r="70" spans="1:8" ht="12.75" customHeight="1" x14ac:dyDescent="0.2">
      <c r="A70" s="16"/>
      <c r="B70" s="17" t="s">
        <v>59</v>
      </c>
      <c r="C70" s="16"/>
      <c r="D70" s="16"/>
      <c r="E70" s="15"/>
      <c r="F70" s="8"/>
      <c r="G70" s="88"/>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1</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90"/>
    </row>
    <row r="76" spans="1:8" ht="12.75" customHeight="1" x14ac:dyDescent="0.2">
      <c r="A76" s="9"/>
      <c r="B76" s="10"/>
      <c r="C76" s="9" t="s">
        <v>53</v>
      </c>
      <c r="D76" s="9"/>
      <c r="E76" s="12" t="s">
        <v>49</v>
      </c>
      <c r="F76" s="8"/>
      <c r="G76" s="42">
        <v>3456</v>
      </c>
      <c r="H76" s="1" t="s">
        <v>461</v>
      </c>
    </row>
    <row r="77" spans="1:8" ht="12.75" customHeight="1" x14ac:dyDescent="0.2">
      <c r="A77" s="9"/>
      <c r="B77" s="10"/>
      <c r="C77" s="9" t="s">
        <v>52</v>
      </c>
      <c r="D77" s="9"/>
      <c r="E77" s="12" t="s">
        <v>49</v>
      </c>
      <c r="F77" s="8"/>
      <c r="G77" s="42">
        <v>0</v>
      </c>
    </row>
    <row r="78" spans="1:8" ht="12.75" customHeight="1" x14ac:dyDescent="0.25">
      <c r="A78" s="9"/>
      <c r="B78" s="10"/>
      <c r="C78" s="9" t="s">
        <v>51</v>
      </c>
      <c r="D78" s="9"/>
      <c r="E78" s="12" t="s">
        <v>49</v>
      </c>
      <c r="F78" s="8"/>
      <c r="G78" s="30">
        <v>310</v>
      </c>
      <c r="H78" t="s">
        <v>462</v>
      </c>
    </row>
    <row r="79" spans="1:8" ht="12.75" customHeight="1" x14ac:dyDescent="0.2">
      <c r="A79" s="9"/>
      <c r="B79" s="10"/>
      <c r="C79" s="9" t="s">
        <v>50</v>
      </c>
      <c r="D79" s="9"/>
      <c r="E79" s="12" t="s">
        <v>49</v>
      </c>
      <c r="F79" s="8"/>
      <c r="G79" s="30">
        <v>0</v>
      </c>
    </row>
    <row r="80" spans="1:8" ht="12.75" customHeight="1" x14ac:dyDescent="0.2">
      <c r="A80" s="16"/>
      <c r="B80" s="17"/>
      <c r="C80" s="16"/>
      <c r="D80" s="16"/>
      <c r="E80" s="15"/>
      <c r="F80" s="8"/>
      <c r="G80" s="14"/>
    </row>
    <row r="81" spans="1:7" ht="12.75" customHeight="1" x14ac:dyDescent="0.2">
      <c r="A81" s="9" t="s">
        <v>48</v>
      </c>
      <c r="B81" s="10"/>
      <c r="C81" s="9"/>
      <c r="D81" s="9"/>
      <c r="E81" s="12" t="s">
        <v>47</v>
      </c>
      <c r="F81" s="8"/>
      <c r="G81" s="84">
        <v>0.5</v>
      </c>
    </row>
    <row r="82" spans="1:7" ht="12.75" customHeight="1" x14ac:dyDescent="0.2">
      <c r="A82" s="9"/>
      <c r="B82" s="10"/>
      <c r="C82" s="9"/>
      <c r="D82" s="9"/>
      <c r="E82" s="9"/>
      <c r="F82" s="8"/>
      <c r="G82" s="7"/>
    </row>
    <row r="83" spans="1:7" ht="12.75" customHeight="1" x14ac:dyDescent="0.2"/>
    <row r="84" spans="1:7" ht="12.75" customHeight="1" x14ac:dyDescent="0.2"/>
  </sheetData>
  <mergeCells count="3">
    <mergeCell ref="A5:D5"/>
    <mergeCell ref="H22:H23"/>
    <mergeCell ref="H4:H5"/>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H86"/>
  <sheetViews>
    <sheetView showGridLines="0" workbookViewId="0">
      <selection activeCell="H35" sqref="H35"/>
    </sheetView>
  </sheetViews>
  <sheetFormatPr defaultColWidth="8.85546875" defaultRowHeight="12.75" x14ac:dyDescent="0.2"/>
  <cols>
    <col min="1" max="7" width="8.85546875" style="1"/>
    <col min="8" max="8" width="154.5703125" style="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c r="H4" s="224" t="s">
        <v>538</v>
      </c>
    </row>
    <row r="5" spans="1:8" ht="12.75" customHeight="1" x14ac:dyDescent="0.2">
      <c r="A5" s="222" t="s">
        <v>46</v>
      </c>
      <c r="B5" s="222"/>
      <c r="C5" s="222"/>
      <c r="D5" s="222"/>
      <c r="E5" s="5" t="s">
        <v>45</v>
      </c>
      <c r="G5" s="79"/>
      <c r="H5" s="225"/>
    </row>
    <row r="6" spans="1:8" ht="12.75" customHeight="1" x14ac:dyDescent="0.2">
      <c r="A6" s="79"/>
      <c r="B6" s="79"/>
      <c r="C6" s="79"/>
      <c r="D6" s="79"/>
      <c r="G6" s="79"/>
      <c r="H6" s="225"/>
    </row>
    <row r="7" spans="1:8" ht="12.75" customHeight="1" x14ac:dyDescent="0.2">
      <c r="A7" s="31" t="s">
        <v>121</v>
      </c>
      <c r="B7" s="9"/>
      <c r="C7" s="9"/>
      <c r="D7" s="9"/>
      <c r="G7" s="9"/>
    </row>
    <row r="8" spans="1:8" ht="12.75" customHeight="1" x14ac:dyDescent="0.2">
      <c r="A8" s="60" t="s">
        <v>120</v>
      </c>
      <c r="B8" s="9"/>
      <c r="C8" s="9"/>
      <c r="D8" s="9"/>
      <c r="G8" s="9"/>
      <c r="H8" s="5" t="s">
        <v>430</v>
      </c>
    </row>
    <row r="9" spans="1:8" ht="12.75" customHeight="1" x14ac:dyDescent="0.25">
      <c r="A9" s="9"/>
      <c r="B9" s="59" t="s">
        <v>119</v>
      </c>
      <c r="C9" s="58"/>
      <c r="D9" s="58"/>
      <c r="E9" s="12" t="s">
        <v>1</v>
      </c>
      <c r="G9" s="54">
        <v>1</v>
      </c>
      <c r="H9" s="1" t="s">
        <v>640</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57"/>
    </row>
    <row r="17" spans="1:8" ht="12.75" customHeight="1" x14ac:dyDescent="0.2">
      <c r="A17" s="31" t="s">
        <v>112</v>
      </c>
      <c r="B17" s="9"/>
      <c r="C17" s="9"/>
      <c r="D17" s="9"/>
      <c r="E17" s="12"/>
      <c r="G17" s="32"/>
    </row>
    <row r="18" spans="1:8" ht="12.75" customHeight="1" x14ac:dyDescent="0.2">
      <c r="A18" s="9"/>
      <c r="B18" s="31" t="s">
        <v>111</v>
      </c>
      <c r="C18" s="9"/>
      <c r="D18" s="9"/>
      <c r="E18" s="12" t="s">
        <v>1</v>
      </c>
      <c r="G18" s="54" t="s">
        <v>391</v>
      </c>
    </row>
    <row r="19" spans="1:8" ht="12.75" customHeight="1" x14ac:dyDescent="0.2">
      <c r="A19" s="9"/>
      <c r="B19" s="31" t="s">
        <v>109</v>
      </c>
      <c r="C19" s="9"/>
      <c r="D19" s="9"/>
      <c r="E19" s="12" t="s">
        <v>1</v>
      </c>
      <c r="G19" s="54" t="s">
        <v>392</v>
      </c>
    </row>
    <row r="20" spans="1:8" ht="12.75" customHeight="1" x14ac:dyDescent="0.2">
      <c r="A20" s="9"/>
      <c r="B20" s="31" t="s">
        <v>108</v>
      </c>
      <c r="C20" s="9"/>
      <c r="D20" s="9"/>
      <c r="E20" s="12" t="s">
        <v>107</v>
      </c>
      <c r="G20" s="112">
        <v>38</v>
      </c>
      <c r="H20" s="1" t="s">
        <v>641</v>
      </c>
    </row>
    <row r="21" spans="1:8" ht="12.75" customHeight="1" x14ac:dyDescent="0.2">
      <c r="A21" s="9"/>
      <c r="B21" s="31" t="s">
        <v>106</v>
      </c>
      <c r="C21" s="9"/>
      <c r="D21" s="9"/>
      <c r="E21" s="12" t="s">
        <v>105</v>
      </c>
      <c r="G21" s="112">
        <v>10300</v>
      </c>
      <c r="H21" s="1" t="s">
        <v>642</v>
      </c>
    </row>
    <row r="22" spans="1:8" ht="12.75" customHeight="1" x14ac:dyDescent="0.2">
      <c r="A22" s="9"/>
      <c r="B22" s="31" t="s">
        <v>104</v>
      </c>
      <c r="C22" s="9"/>
      <c r="D22" s="9"/>
      <c r="E22" s="12" t="s">
        <v>103</v>
      </c>
      <c r="G22" s="54">
        <v>3000</v>
      </c>
      <c r="H22" s="232" t="s">
        <v>539</v>
      </c>
    </row>
    <row r="23" spans="1:8" ht="12.75" customHeight="1" x14ac:dyDescent="0.2">
      <c r="A23" s="9"/>
      <c r="B23" s="31" t="s">
        <v>102</v>
      </c>
      <c r="C23" s="9"/>
      <c r="D23" s="9"/>
      <c r="E23" s="12" t="s">
        <v>76</v>
      </c>
      <c r="G23" s="54">
        <v>2</v>
      </c>
      <c r="H23" s="232"/>
    </row>
    <row r="24" spans="1:8" ht="12.75" customHeight="1" x14ac:dyDescent="0.2">
      <c r="A24" s="9"/>
      <c r="B24" s="31" t="s">
        <v>607</v>
      </c>
      <c r="C24" s="9"/>
      <c r="D24" s="9"/>
      <c r="E24" s="12"/>
      <c r="G24" s="54">
        <v>1</v>
      </c>
      <c r="H24" s="117" t="s">
        <v>628</v>
      </c>
    </row>
    <row r="25" spans="1:8" ht="12.75" customHeight="1" x14ac:dyDescent="0.2">
      <c r="A25" s="9"/>
      <c r="B25" s="31" t="s">
        <v>608</v>
      </c>
      <c r="C25" s="9"/>
      <c r="D25" s="9"/>
      <c r="E25" s="12" t="s">
        <v>604</v>
      </c>
      <c r="G25" s="112">
        <v>3.25</v>
      </c>
      <c r="H25" s="116" t="s">
        <v>660</v>
      </c>
    </row>
    <row r="26" spans="1:8" ht="12.75" customHeight="1" x14ac:dyDescent="0.2">
      <c r="A26" s="9"/>
      <c r="B26" s="31" t="s">
        <v>609</v>
      </c>
      <c r="C26" s="9"/>
      <c r="D26" s="9"/>
      <c r="E26" s="12" t="s">
        <v>605</v>
      </c>
      <c r="G26" s="112">
        <v>10</v>
      </c>
      <c r="H26" s="118" t="s">
        <v>661</v>
      </c>
    </row>
    <row r="27" spans="1:8" ht="12.75" customHeight="1" x14ac:dyDescent="0.2">
      <c r="A27" s="9"/>
      <c r="B27" s="31" t="s">
        <v>610</v>
      </c>
      <c r="C27" s="9"/>
      <c r="D27" s="9"/>
      <c r="E27" s="12" t="s">
        <v>101</v>
      </c>
      <c r="G27" s="84">
        <v>1543.7</v>
      </c>
      <c r="H27" s="1" t="s">
        <v>426</v>
      </c>
    </row>
    <row r="28" spans="1:8" ht="12.75" customHeight="1" x14ac:dyDescent="0.2">
      <c r="A28" s="9"/>
      <c r="B28" s="9"/>
      <c r="C28" s="9"/>
      <c r="D28" s="9"/>
      <c r="E28" s="12"/>
      <c r="G28" s="32"/>
    </row>
    <row r="29" spans="1:8" ht="12.75" customHeight="1" x14ac:dyDescent="0.2">
      <c r="A29" s="31" t="s">
        <v>100</v>
      </c>
      <c r="B29" s="9"/>
      <c r="C29" s="9"/>
      <c r="D29" s="9"/>
      <c r="E29" s="12"/>
      <c r="G29" s="32"/>
    </row>
    <row r="30" spans="1:8" ht="12.75" customHeight="1" x14ac:dyDescent="0.2">
      <c r="A30" s="9"/>
      <c r="B30" s="31" t="s">
        <v>99</v>
      </c>
      <c r="C30" s="9"/>
      <c r="D30" s="9"/>
      <c r="E30" s="12" t="s">
        <v>98</v>
      </c>
      <c r="G30" s="54">
        <v>30.2</v>
      </c>
      <c r="H30" s="1" t="s">
        <v>540</v>
      </c>
    </row>
    <row r="31" spans="1:8" ht="12.75" customHeight="1" x14ac:dyDescent="0.2">
      <c r="A31" s="9"/>
      <c r="B31" s="29" t="s">
        <v>97</v>
      </c>
      <c r="C31" s="9"/>
      <c r="D31" s="9"/>
      <c r="E31" s="12"/>
      <c r="G31" s="52"/>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8"/>
    </row>
    <row r="40" spans="1:8" ht="12.75" customHeight="1" x14ac:dyDescent="0.25">
      <c r="A40" s="31" t="s">
        <v>88</v>
      </c>
      <c r="B40" s="9"/>
      <c r="C40" s="9"/>
      <c r="D40" s="9"/>
      <c r="E40" s="12"/>
      <c r="G40" s="46"/>
    </row>
    <row r="41" spans="1:8" ht="12.75" customHeight="1" x14ac:dyDescent="0.25">
      <c r="A41" s="45" t="s">
        <v>87</v>
      </c>
      <c r="B41" s="9"/>
      <c r="C41" s="9"/>
      <c r="D41" s="9"/>
      <c r="E41" s="12"/>
      <c r="G41" s="43"/>
    </row>
    <row r="42" spans="1:8" ht="12.75" customHeight="1" x14ac:dyDescent="0.2">
      <c r="A42" s="9"/>
      <c r="B42" s="31" t="s">
        <v>86</v>
      </c>
      <c r="C42" s="9"/>
      <c r="D42" s="9"/>
      <c r="E42" s="12" t="s">
        <v>70</v>
      </c>
      <c r="G42" s="54">
        <v>1431</v>
      </c>
      <c r="H42" s="1" t="s">
        <v>453</v>
      </c>
    </row>
    <row r="43" spans="1:8" ht="12.75" customHeight="1" x14ac:dyDescent="0.2">
      <c r="A43" s="9"/>
      <c r="B43" s="31" t="s">
        <v>85</v>
      </c>
      <c r="C43" s="9"/>
      <c r="D43" s="9"/>
      <c r="E43" s="12" t="s">
        <v>83</v>
      </c>
      <c r="G43" s="103">
        <v>6</v>
      </c>
      <c r="H43" s="1" t="s">
        <v>651</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0</v>
      </c>
      <c r="H48" s="117" t="s">
        <v>809</v>
      </c>
    </row>
    <row r="49" spans="1:8" ht="12.75" customHeight="1" x14ac:dyDescent="0.2">
      <c r="A49" s="9"/>
      <c r="B49" s="29" t="s">
        <v>77</v>
      </c>
      <c r="C49" s="9"/>
      <c r="D49" s="9"/>
      <c r="E49" s="12" t="s">
        <v>76</v>
      </c>
      <c r="G49" s="86">
        <v>0.63400000000000001</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809</v>
      </c>
    </row>
    <row r="52" spans="1:8" ht="12.75" customHeight="1" x14ac:dyDescent="0.2">
      <c r="A52" s="9"/>
      <c r="B52" s="9"/>
      <c r="C52" s="9"/>
      <c r="D52" s="9"/>
      <c r="E52" s="12"/>
      <c r="G52" s="32"/>
    </row>
    <row r="53" spans="1:8" ht="12.75" customHeight="1" x14ac:dyDescent="0.2">
      <c r="A53" s="31" t="s">
        <v>75</v>
      </c>
      <c r="B53" s="9"/>
      <c r="C53" s="9"/>
      <c r="D53" s="9"/>
      <c r="E53" s="12"/>
      <c r="G53" s="32"/>
    </row>
    <row r="54" spans="1:8" ht="12.75" customHeight="1" x14ac:dyDescent="0.2">
      <c r="A54" s="9"/>
      <c r="B54" s="31" t="s">
        <v>74</v>
      </c>
      <c r="C54" s="9"/>
      <c r="D54" s="9"/>
      <c r="E54" s="12" t="s">
        <v>1</v>
      </c>
      <c r="G54" s="54">
        <v>0</v>
      </c>
      <c r="H54" s="1" t="s">
        <v>416</v>
      </c>
    </row>
    <row r="55" spans="1:8" ht="12.75" customHeight="1" x14ac:dyDescent="0.2">
      <c r="A55" s="9"/>
      <c r="B55" s="31" t="s">
        <v>73</v>
      </c>
      <c r="C55" s="9"/>
      <c r="D55" s="9"/>
      <c r="E55" s="12" t="s">
        <v>1</v>
      </c>
      <c r="G55" s="54">
        <v>1</v>
      </c>
      <c r="H55" s="1" t="s">
        <v>417</v>
      </c>
    </row>
    <row r="56" spans="1:8" ht="12.75" customHeight="1" x14ac:dyDescent="0.2">
      <c r="A56" s="9"/>
      <c r="B56" s="29" t="s">
        <v>72</v>
      </c>
      <c r="C56" s="9"/>
      <c r="D56" s="9"/>
      <c r="E56" s="12" t="s">
        <v>70</v>
      </c>
      <c r="G56" s="84">
        <v>368</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0"/>
    </row>
    <row r="59" spans="1:8" ht="12.75" customHeight="1" x14ac:dyDescent="0.2">
      <c r="A59" s="9" t="s">
        <v>69</v>
      </c>
      <c r="B59" s="10"/>
      <c r="C59" s="9"/>
      <c r="D59" s="9"/>
      <c r="E59" s="12"/>
      <c r="F59" s="8"/>
      <c r="G59" s="7"/>
    </row>
    <row r="60" spans="1:8" ht="12.75" customHeight="1" x14ac:dyDescent="0.2">
      <c r="A60" s="9"/>
      <c r="B60" s="21" t="s">
        <v>68</v>
      </c>
      <c r="C60" s="9"/>
      <c r="D60" s="9"/>
      <c r="E60" s="12"/>
      <c r="F60" s="8"/>
      <c r="G60" s="22"/>
    </row>
    <row r="61" spans="1:8" ht="12.75" customHeight="1" x14ac:dyDescent="0.2">
      <c r="A61" s="9"/>
      <c r="B61" s="21"/>
      <c r="C61" s="21" t="s">
        <v>67</v>
      </c>
      <c r="D61" s="9"/>
      <c r="E61" s="12" t="s">
        <v>1</v>
      </c>
      <c r="F61" s="8"/>
      <c r="G61" s="18">
        <v>1</v>
      </c>
      <c r="H61" s="1" t="s">
        <v>541</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0</v>
      </c>
    </row>
    <row r="66" spans="1:8" ht="12.75" customHeight="1" x14ac:dyDescent="0.2">
      <c r="A66" s="9"/>
      <c r="B66" s="21"/>
      <c r="C66" s="21" t="s">
        <v>62</v>
      </c>
      <c r="D66" s="9"/>
      <c r="E66" s="12" t="s">
        <v>1</v>
      </c>
      <c r="F66" s="8"/>
      <c r="G66" s="18">
        <v>1</v>
      </c>
      <c r="H66" s="1" t="s">
        <v>444</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20"/>
    </row>
    <row r="69" spans="1:8" ht="12.75" customHeight="1" x14ac:dyDescent="0.2">
      <c r="A69" s="16" t="s">
        <v>60</v>
      </c>
      <c r="B69" s="19"/>
      <c r="C69" s="16"/>
      <c r="D69" s="16"/>
      <c r="E69" s="15"/>
      <c r="F69" s="8"/>
      <c r="G69" s="7"/>
    </row>
    <row r="70" spans="1:8" ht="12.75" customHeight="1" x14ac:dyDescent="0.2">
      <c r="A70" s="16"/>
      <c r="B70" s="17" t="s">
        <v>59</v>
      </c>
      <c r="C70" s="16"/>
      <c r="D70" s="16"/>
      <c r="E70" s="15"/>
      <c r="F70" s="8"/>
      <c r="G70" s="7"/>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1</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13"/>
    </row>
    <row r="76" spans="1:8" ht="12.75" customHeight="1" x14ac:dyDescent="0.2">
      <c r="A76" s="9"/>
      <c r="B76" s="10"/>
      <c r="C76" s="9" t="s">
        <v>53</v>
      </c>
      <c r="D76" s="9"/>
      <c r="E76" s="12" t="s">
        <v>49</v>
      </c>
      <c r="F76" s="8"/>
      <c r="G76" s="18">
        <v>13299</v>
      </c>
      <c r="H76" s="1" t="s">
        <v>464</v>
      </c>
    </row>
    <row r="77" spans="1:8" ht="12.75" customHeight="1" x14ac:dyDescent="0.2">
      <c r="A77" s="9"/>
      <c r="B77" s="10"/>
      <c r="C77" s="9" t="s">
        <v>52</v>
      </c>
      <c r="D77" s="9"/>
      <c r="E77" s="12" t="s">
        <v>49</v>
      </c>
      <c r="F77" s="8"/>
      <c r="G77" s="18">
        <v>0</v>
      </c>
    </row>
    <row r="78" spans="1:8" ht="12.75" customHeight="1" x14ac:dyDescent="0.25">
      <c r="A78" s="9"/>
      <c r="B78" s="10"/>
      <c r="C78" s="9" t="s">
        <v>51</v>
      </c>
      <c r="D78" s="9"/>
      <c r="E78" s="12" t="s">
        <v>49</v>
      </c>
      <c r="F78" s="8"/>
      <c r="G78" s="18">
        <v>100</v>
      </c>
      <c r="H78" t="s">
        <v>463</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20"/>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8"/>
      <c r="H82" s="106" t="s">
        <v>428</v>
      </c>
    </row>
    <row r="83" spans="1:8" ht="12.75" customHeight="1" x14ac:dyDescent="0.2">
      <c r="H83" s="109" t="s">
        <v>638</v>
      </c>
    </row>
    <row r="84" spans="1:8" ht="12.75" customHeight="1" x14ac:dyDescent="0.2">
      <c r="H84" s="1" t="s">
        <v>639</v>
      </c>
    </row>
    <row r="85" spans="1:8" x14ac:dyDescent="0.2">
      <c r="H85" s="1" t="s">
        <v>650</v>
      </c>
    </row>
    <row r="86" spans="1:8" x14ac:dyDescent="0.2">
      <c r="H86" s="1" t="s">
        <v>649</v>
      </c>
    </row>
  </sheetData>
  <mergeCells count="3">
    <mergeCell ref="A5:D5"/>
    <mergeCell ref="H4:H6"/>
    <mergeCell ref="H22:H23"/>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H95"/>
  <sheetViews>
    <sheetView showGridLines="0" workbookViewId="0">
      <selection activeCell="H51" sqref="H51"/>
    </sheetView>
  </sheetViews>
  <sheetFormatPr defaultColWidth="8.85546875" defaultRowHeight="12.75" x14ac:dyDescent="0.2"/>
  <cols>
    <col min="1" max="7" width="8.85546875" style="1"/>
    <col min="8" max="8" width="136.7109375" style="1" bestFit="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row r="5" spans="1:8" ht="12.75" customHeight="1" x14ac:dyDescent="0.2">
      <c r="A5" s="222" t="s">
        <v>46</v>
      </c>
      <c r="B5" s="222"/>
      <c r="C5" s="222"/>
      <c r="D5" s="222"/>
      <c r="E5" s="5" t="s">
        <v>45</v>
      </c>
      <c r="G5" s="79"/>
    </row>
    <row r="6" spans="1:8" ht="12.75" customHeight="1" x14ac:dyDescent="0.2">
      <c r="A6" s="79"/>
      <c r="B6" s="79"/>
      <c r="C6" s="79"/>
      <c r="D6" s="79"/>
      <c r="G6" s="79"/>
    </row>
    <row r="7" spans="1:8" ht="12.75" customHeight="1" x14ac:dyDescent="0.2">
      <c r="A7" s="31" t="s">
        <v>121</v>
      </c>
      <c r="B7" s="9"/>
      <c r="C7" s="9"/>
      <c r="D7" s="9"/>
      <c r="G7" s="9"/>
    </row>
    <row r="8" spans="1:8" ht="12.75" customHeight="1" x14ac:dyDescent="0.2">
      <c r="A8" s="60" t="s">
        <v>120</v>
      </c>
      <c r="B8" s="9"/>
      <c r="C8" s="9"/>
      <c r="D8" s="9"/>
      <c r="G8" s="9"/>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73"/>
    </row>
    <row r="17" spans="1:8" ht="12.75" customHeight="1" x14ac:dyDescent="0.2">
      <c r="A17" s="31" t="s">
        <v>112</v>
      </c>
      <c r="B17" s="9"/>
      <c r="C17" s="9"/>
      <c r="D17" s="9"/>
      <c r="E17" s="12"/>
      <c r="G17" s="74"/>
    </row>
    <row r="18" spans="1:8" ht="12.75" customHeight="1" x14ac:dyDescent="0.2">
      <c r="A18" s="9"/>
      <c r="B18" s="31" t="s">
        <v>111</v>
      </c>
      <c r="C18" s="9"/>
      <c r="D18" s="9"/>
      <c r="E18" s="12" t="s">
        <v>1</v>
      </c>
      <c r="G18" s="54" t="s">
        <v>393</v>
      </c>
    </row>
    <row r="19" spans="1:8" ht="12.75" customHeight="1" x14ac:dyDescent="0.2">
      <c r="A19" s="9"/>
      <c r="B19" s="31" t="s">
        <v>109</v>
      </c>
      <c r="C19" s="9"/>
      <c r="D19" s="9"/>
      <c r="E19" s="12" t="s">
        <v>1</v>
      </c>
      <c r="G19" s="54" t="s">
        <v>394</v>
      </c>
    </row>
    <row r="20" spans="1:8" ht="12.75" customHeight="1" x14ac:dyDescent="0.2">
      <c r="A20" s="9"/>
      <c r="B20" s="31" t="s">
        <v>108</v>
      </c>
      <c r="C20" s="9"/>
      <c r="D20" s="9"/>
      <c r="E20" s="12" t="s">
        <v>107</v>
      </c>
      <c r="G20" s="54">
        <v>46</v>
      </c>
      <c r="H20" s="233" t="s">
        <v>543</v>
      </c>
    </row>
    <row r="21" spans="1:8" ht="12.75" customHeight="1" x14ac:dyDescent="0.2">
      <c r="A21" s="9"/>
      <c r="B21" s="31" t="s">
        <v>106</v>
      </c>
      <c r="C21" s="9"/>
      <c r="D21" s="9"/>
      <c r="E21" s="12" t="s">
        <v>105</v>
      </c>
      <c r="G21" s="54">
        <v>5500</v>
      </c>
      <c r="H21" s="233"/>
    </row>
    <row r="22" spans="1:8" ht="12.75" customHeight="1" x14ac:dyDescent="0.2">
      <c r="A22" s="9"/>
      <c r="B22" s="31" t="s">
        <v>104</v>
      </c>
      <c r="C22" s="9"/>
      <c r="D22" s="9"/>
      <c r="E22" s="12" t="s">
        <v>103</v>
      </c>
      <c r="G22" s="54">
        <v>2000</v>
      </c>
      <c r="H22" s="232" t="s">
        <v>544</v>
      </c>
    </row>
    <row r="23" spans="1:8" ht="12.75" customHeight="1" x14ac:dyDescent="0.2">
      <c r="A23" s="9"/>
      <c r="B23" s="31" t="s">
        <v>102</v>
      </c>
      <c r="C23" s="9"/>
      <c r="D23" s="9"/>
      <c r="E23" s="12" t="s">
        <v>76</v>
      </c>
      <c r="G23" s="54">
        <v>2</v>
      </c>
      <c r="H23" s="232"/>
    </row>
    <row r="24" spans="1:8" ht="12.75" customHeight="1" x14ac:dyDescent="0.2">
      <c r="A24" s="9"/>
      <c r="B24" s="31" t="s">
        <v>607</v>
      </c>
      <c r="C24" s="9"/>
      <c r="D24" s="9"/>
      <c r="E24" s="12"/>
      <c r="G24" s="54">
        <v>1</v>
      </c>
      <c r="H24" s="117" t="s">
        <v>628</v>
      </c>
    </row>
    <row r="25" spans="1:8" ht="12.75" customHeight="1" x14ac:dyDescent="0.2">
      <c r="A25" s="9"/>
      <c r="B25" s="31" t="s">
        <v>608</v>
      </c>
      <c r="C25" s="9"/>
      <c r="D25" s="9"/>
      <c r="E25" s="12" t="s">
        <v>604</v>
      </c>
      <c r="G25" s="112">
        <v>2.7749999999999999</v>
      </c>
      <c r="H25" s="117" t="s">
        <v>809</v>
      </c>
    </row>
    <row r="26" spans="1:8" ht="12.75" customHeight="1" x14ac:dyDescent="0.2">
      <c r="A26" s="9"/>
      <c r="B26" s="31" t="s">
        <v>609</v>
      </c>
      <c r="C26" s="9"/>
      <c r="D26" s="9"/>
      <c r="E26" s="12" t="s">
        <v>605</v>
      </c>
      <c r="G26" s="112">
        <v>5</v>
      </c>
      <c r="H26" s="118" t="s">
        <v>659</v>
      </c>
    </row>
    <row r="27" spans="1:8" ht="12.75" customHeight="1" x14ac:dyDescent="0.2">
      <c r="A27" s="9"/>
      <c r="B27" s="31" t="s">
        <v>610</v>
      </c>
      <c r="C27" s="9"/>
      <c r="D27" s="9"/>
      <c r="E27" s="12" t="s">
        <v>101</v>
      </c>
      <c r="G27" s="84">
        <v>1182.5</v>
      </c>
      <c r="H27" s="1" t="s">
        <v>426</v>
      </c>
    </row>
    <row r="28" spans="1:8" ht="12.75" customHeight="1" x14ac:dyDescent="0.2">
      <c r="A28" s="9"/>
      <c r="B28" s="9"/>
      <c r="C28" s="9"/>
      <c r="D28" s="9"/>
      <c r="E28" s="12"/>
      <c r="G28" s="74"/>
    </row>
    <row r="29" spans="1:8" ht="12.75" customHeight="1" x14ac:dyDescent="0.2">
      <c r="A29" s="31" t="s">
        <v>100</v>
      </c>
      <c r="B29" s="9"/>
      <c r="C29" s="9"/>
      <c r="D29" s="9"/>
      <c r="E29" s="12"/>
      <c r="G29" s="74"/>
    </row>
    <row r="30" spans="1:8" ht="12.75" customHeight="1" x14ac:dyDescent="0.2">
      <c r="A30" s="9"/>
      <c r="B30" s="31" t="s">
        <v>99</v>
      </c>
      <c r="C30" s="9"/>
      <c r="D30" s="9"/>
      <c r="E30" s="12" t="s">
        <v>98</v>
      </c>
      <c r="G30" s="54">
        <v>18.3</v>
      </c>
      <c r="H30" s="1" t="s">
        <v>545</v>
      </c>
    </row>
    <row r="31" spans="1:8" ht="12.75" customHeight="1" x14ac:dyDescent="0.2">
      <c r="A31" s="9"/>
      <c r="B31" s="29" t="s">
        <v>97</v>
      </c>
      <c r="C31" s="9"/>
      <c r="D31" s="9"/>
      <c r="E31" s="12"/>
      <c r="G31" s="52"/>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8"/>
    </row>
    <row r="40" spans="1:8" ht="12.75" customHeight="1" x14ac:dyDescent="0.25">
      <c r="A40" s="31" t="s">
        <v>88</v>
      </c>
      <c r="B40" s="9"/>
      <c r="C40" s="9"/>
      <c r="D40" s="9"/>
      <c r="E40" s="12"/>
      <c r="G40" s="46"/>
    </row>
    <row r="41" spans="1:8" ht="12.75" customHeight="1" x14ac:dyDescent="0.25">
      <c r="A41" s="45" t="s">
        <v>87</v>
      </c>
      <c r="B41" s="9"/>
      <c r="C41" s="9"/>
      <c r="D41" s="9"/>
      <c r="E41" s="12"/>
      <c r="G41" s="43"/>
    </row>
    <row r="42" spans="1:8" ht="12.75" customHeight="1" x14ac:dyDescent="0.2">
      <c r="A42" s="9"/>
      <c r="B42" s="31" t="s">
        <v>86</v>
      </c>
      <c r="C42" s="9"/>
      <c r="D42" s="9"/>
      <c r="E42" s="12" t="s">
        <v>70</v>
      </c>
      <c r="G42" s="54">
        <v>843</v>
      </c>
      <c r="H42" s="1" t="s">
        <v>453</v>
      </c>
    </row>
    <row r="43" spans="1:8" ht="12.75" customHeight="1" x14ac:dyDescent="0.2">
      <c r="A43" s="9"/>
      <c r="B43" s="31" t="s">
        <v>85</v>
      </c>
      <c r="C43" s="9"/>
      <c r="D43" s="9"/>
      <c r="E43" s="12" t="s">
        <v>83</v>
      </c>
      <c r="G43" s="103">
        <v>3</v>
      </c>
      <c r="H43" s="1" t="s">
        <v>648</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0</v>
      </c>
      <c r="H48" s="117" t="s">
        <v>809</v>
      </c>
    </row>
    <row r="49" spans="1:8" ht="12.75" customHeight="1" x14ac:dyDescent="0.2">
      <c r="A49" s="9"/>
      <c r="B49" s="29" t="s">
        <v>77</v>
      </c>
      <c r="C49" s="9"/>
      <c r="D49" s="9"/>
      <c r="E49" s="12" t="s">
        <v>76</v>
      </c>
      <c r="G49" s="86">
        <v>0.748</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809</v>
      </c>
    </row>
    <row r="52" spans="1:8" ht="12.75" customHeight="1" x14ac:dyDescent="0.2">
      <c r="A52" s="9"/>
      <c r="B52" s="9"/>
      <c r="C52" s="9"/>
      <c r="D52" s="9"/>
      <c r="E52" s="12"/>
      <c r="G52" s="74"/>
    </row>
    <row r="53" spans="1:8" ht="12.75" customHeight="1" x14ac:dyDescent="0.2">
      <c r="A53" s="31" t="s">
        <v>75</v>
      </c>
      <c r="B53" s="9"/>
      <c r="C53" s="9"/>
      <c r="D53" s="9"/>
      <c r="E53" s="12"/>
      <c r="G53" s="74"/>
    </row>
    <row r="54" spans="1:8" ht="12.75" customHeight="1" x14ac:dyDescent="0.2">
      <c r="A54" s="9"/>
      <c r="B54" s="31" t="s">
        <v>74</v>
      </c>
      <c r="C54" s="9"/>
      <c r="D54" s="9"/>
      <c r="E54" s="12" t="s">
        <v>1</v>
      </c>
      <c r="G54" s="54">
        <v>0</v>
      </c>
      <c r="H54" s="1" t="s">
        <v>416</v>
      </c>
    </row>
    <row r="55" spans="1:8" ht="12.75" customHeight="1" x14ac:dyDescent="0.2">
      <c r="A55" s="9"/>
      <c r="B55" s="31" t="s">
        <v>73</v>
      </c>
      <c r="C55" s="9"/>
      <c r="D55" s="9"/>
      <c r="E55" s="12" t="s">
        <v>1</v>
      </c>
      <c r="G55" s="54">
        <v>1</v>
      </c>
      <c r="H55" s="1" t="s">
        <v>417</v>
      </c>
    </row>
    <row r="56" spans="1:8" ht="12.75" customHeight="1" x14ac:dyDescent="0.2">
      <c r="A56" s="9"/>
      <c r="B56" s="29" t="s">
        <v>72</v>
      </c>
      <c r="C56" s="9"/>
      <c r="D56" s="9"/>
      <c r="E56" s="12" t="s">
        <v>70</v>
      </c>
      <c r="G56" s="84">
        <v>62.8</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0"/>
    </row>
    <row r="59" spans="1:8" ht="12.75" customHeight="1" x14ac:dyDescent="0.2">
      <c r="A59" s="9" t="s">
        <v>69</v>
      </c>
      <c r="B59" s="10"/>
      <c r="C59" s="9"/>
      <c r="D59" s="9"/>
      <c r="E59" s="12"/>
      <c r="F59" s="8"/>
      <c r="G59" s="7"/>
    </row>
    <row r="60" spans="1:8" ht="12.75" customHeight="1" x14ac:dyDescent="0.2">
      <c r="A60" s="9"/>
      <c r="B60" s="21" t="s">
        <v>68</v>
      </c>
      <c r="C60" s="9"/>
      <c r="D60" s="9"/>
      <c r="E60" s="12"/>
      <c r="F60" s="8"/>
      <c r="G60" s="22"/>
    </row>
    <row r="61" spans="1:8" ht="12.75" customHeight="1" x14ac:dyDescent="0.2">
      <c r="A61" s="9"/>
      <c r="B61" s="21"/>
      <c r="C61" s="21" t="s">
        <v>67</v>
      </c>
      <c r="D61" s="9"/>
      <c r="E61" s="12" t="s">
        <v>1</v>
      </c>
      <c r="F61" s="8"/>
      <c r="G61" s="18">
        <v>1</v>
      </c>
      <c r="H61" s="1" t="s">
        <v>541</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0</v>
      </c>
    </row>
    <row r="66" spans="1:8" ht="12.75" customHeight="1" x14ac:dyDescent="0.2">
      <c r="A66" s="9"/>
      <c r="B66" s="21"/>
      <c r="C66" s="21" t="s">
        <v>62</v>
      </c>
      <c r="D66" s="9"/>
      <c r="E66" s="12" t="s">
        <v>1</v>
      </c>
      <c r="F66" s="8"/>
      <c r="G66" s="18">
        <v>1</v>
      </c>
      <c r="H66" s="1" t="s">
        <v>444</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20"/>
    </row>
    <row r="69" spans="1:8" ht="12.75" customHeight="1" x14ac:dyDescent="0.2">
      <c r="A69" s="16" t="s">
        <v>60</v>
      </c>
      <c r="B69" s="19"/>
      <c r="C69" s="16"/>
      <c r="D69" s="16"/>
      <c r="E69" s="15"/>
      <c r="F69" s="8"/>
      <c r="G69" s="7"/>
    </row>
    <row r="70" spans="1:8" ht="12.75" customHeight="1" x14ac:dyDescent="0.2">
      <c r="A70" s="16"/>
      <c r="B70" s="17" t="s">
        <v>59</v>
      </c>
      <c r="C70" s="16"/>
      <c r="D70" s="16"/>
      <c r="E70" s="15"/>
      <c r="F70" s="8"/>
      <c r="G70" s="7"/>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1</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13"/>
    </row>
    <row r="76" spans="1:8" ht="12.75" customHeight="1" x14ac:dyDescent="0.2">
      <c r="A76" s="9"/>
      <c r="B76" s="10"/>
      <c r="C76" s="9" t="s">
        <v>53</v>
      </c>
      <c r="D76" s="9"/>
      <c r="E76" s="12" t="s">
        <v>49</v>
      </c>
      <c r="F76" s="8"/>
      <c r="G76" s="18">
        <v>13197</v>
      </c>
      <c r="H76" s="1" t="s">
        <v>466</v>
      </c>
    </row>
    <row r="77" spans="1:8" ht="12.75" customHeight="1" x14ac:dyDescent="0.2">
      <c r="A77" s="9"/>
      <c r="B77" s="10"/>
      <c r="C77" s="9" t="s">
        <v>52</v>
      </c>
      <c r="D77" s="9"/>
      <c r="E77" s="12" t="s">
        <v>49</v>
      </c>
      <c r="F77" s="8"/>
      <c r="G77" s="18">
        <v>0</v>
      </c>
    </row>
    <row r="78" spans="1:8" ht="12.75" customHeight="1" x14ac:dyDescent="0.25">
      <c r="A78" s="9"/>
      <c r="B78" s="10"/>
      <c r="C78" s="9" t="s">
        <v>51</v>
      </c>
      <c r="D78" s="9"/>
      <c r="E78" s="12" t="s">
        <v>49</v>
      </c>
      <c r="F78" s="8"/>
      <c r="G78" s="18">
        <v>50</v>
      </c>
      <c r="H78" t="s">
        <v>465</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20"/>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8"/>
      <c r="H82" s="106" t="s">
        <v>428</v>
      </c>
    </row>
    <row r="83" spans="1:8" ht="12.75" customHeight="1" x14ac:dyDescent="0.2">
      <c r="H83" s="129" t="s">
        <v>644</v>
      </c>
    </row>
    <row r="84" spans="1:8" ht="12.75" customHeight="1" x14ac:dyDescent="0.2">
      <c r="H84" s="130" t="s">
        <v>645</v>
      </c>
    </row>
    <row r="85" spans="1:8" ht="12.75" customHeight="1" x14ac:dyDescent="0.2">
      <c r="H85" s="234" t="s">
        <v>646</v>
      </c>
    </row>
    <row r="86" spans="1:8" ht="12.75" customHeight="1" x14ac:dyDescent="0.2">
      <c r="H86" s="234"/>
    </row>
    <row r="87" spans="1:8" ht="12.75" customHeight="1" x14ac:dyDescent="0.2">
      <c r="H87" s="234"/>
    </row>
    <row r="88" spans="1:8" ht="12.75" customHeight="1" x14ac:dyDescent="0.2">
      <c r="H88" s="234"/>
    </row>
    <row r="89" spans="1:8" ht="12.75" customHeight="1" x14ac:dyDescent="0.2">
      <c r="H89" s="234"/>
    </row>
    <row r="90" spans="1:8" ht="12.75" customHeight="1" x14ac:dyDescent="0.2">
      <c r="H90" s="234" t="s">
        <v>647</v>
      </c>
    </row>
    <row r="91" spans="1:8" ht="12.75" customHeight="1" x14ac:dyDescent="0.2">
      <c r="H91" s="234"/>
    </row>
    <row r="92" spans="1:8" ht="12.75" customHeight="1" x14ac:dyDescent="0.2">
      <c r="H92" s="234"/>
    </row>
    <row r="93" spans="1:8" ht="12.75" customHeight="1" x14ac:dyDescent="0.2">
      <c r="H93" s="234"/>
    </row>
    <row r="94" spans="1:8" ht="12.75" customHeight="1" x14ac:dyDescent="0.2">
      <c r="H94" s="234"/>
    </row>
    <row r="95" spans="1:8" ht="12.75" customHeight="1" x14ac:dyDescent="0.2">
      <c r="H95" s="128"/>
    </row>
  </sheetData>
  <mergeCells count="5">
    <mergeCell ref="A5:D5"/>
    <mergeCell ref="H20:H21"/>
    <mergeCell ref="H22:H23"/>
    <mergeCell ref="H85:H89"/>
    <mergeCell ref="H90:H94"/>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H94"/>
  <sheetViews>
    <sheetView showGridLines="0" workbookViewId="0">
      <selection activeCell="H51" sqref="H51"/>
    </sheetView>
  </sheetViews>
  <sheetFormatPr defaultColWidth="8.85546875" defaultRowHeight="12.75" x14ac:dyDescent="0.2"/>
  <cols>
    <col min="1" max="7" width="8.85546875" style="1"/>
    <col min="8" max="8" width="136.7109375" style="1" bestFit="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row r="5" spans="1:8" ht="12.75" customHeight="1" x14ac:dyDescent="0.2">
      <c r="A5" s="222" t="s">
        <v>46</v>
      </c>
      <c r="B5" s="222"/>
      <c r="C5" s="222"/>
      <c r="D5" s="222"/>
      <c r="E5" s="5" t="s">
        <v>45</v>
      </c>
      <c r="G5" s="79"/>
    </row>
    <row r="6" spans="1:8" ht="12.75" customHeight="1" x14ac:dyDescent="0.2">
      <c r="A6" s="79"/>
      <c r="B6" s="79"/>
      <c r="C6" s="79"/>
      <c r="D6" s="79"/>
      <c r="G6" s="79"/>
    </row>
    <row r="7" spans="1:8" ht="12.75" customHeight="1" x14ac:dyDescent="0.2">
      <c r="A7" s="31" t="s">
        <v>121</v>
      </c>
      <c r="B7" s="9"/>
      <c r="C7" s="9"/>
      <c r="D7" s="9"/>
      <c r="G7" s="9"/>
    </row>
    <row r="8" spans="1:8" ht="12.75" customHeight="1" x14ac:dyDescent="0.2">
      <c r="A8" s="60" t="s">
        <v>120</v>
      </c>
      <c r="B8" s="9"/>
      <c r="C8" s="9"/>
      <c r="D8" s="9"/>
      <c r="G8" s="9"/>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57"/>
    </row>
    <row r="17" spans="1:8" ht="12.75" customHeight="1" x14ac:dyDescent="0.2">
      <c r="A17" s="31" t="s">
        <v>112</v>
      </c>
      <c r="B17" s="9"/>
      <c r="C17" s="9"/>
      <c r="D17" s="9"/>
      <c r="E17" s="12"/>
      <c r="G17" s="32"/>
    </row>
    <row r="18" spans="1:8" ht="12.75" customHeight="1" x14ac:dyDescent="0.2">
      <c r="A18" s="9"/>
      <c r="B18" s="31" t="s">
        <v>111</v>
      </c>
      <c r="C18" s="9"/>
      <c r="D18" s="9"/>
      <c r="E18" s="12" t="s">
        <v>1</v>
      </c>
      <c r="G18" s="54" t="s">
        <v>393</v>
      </c>
    </row>
    <row r="19" spans="1:8" ht="12.75" customHeight="1" x14ac:dyDescent="0.2">
      <c r="A19" s="9"/>
      <c r="B19" s="31" t="s">
        <v>109</v>
      </c>
      <c r="C19" s="9"/>
      <c r="D19" s="9"/>
      <c r="E19" s="12" t="s">
        <v>1</v>
      </c>
      <c r="G19" s="54" t="s">
        <v>395</v>
      </c>
    </row>
    <row r="20" spans="1:8" ht="12.75" customHeight="1" x14ac:dyDescent="0.2">
      <c r="A20" s="9"/>
      <c r="B20" s="31" t="s">
        <v>108</v>
      </c>
      <c r="C20" s="9"/>
      <c r="D20" s="9"/>
      <c r="E20" s="12" t="s">
        <v>107</v>
      </c>
      <c r="G20" s="54">
        <v>46</v>
      </c>
      <c r="H20" s="233" t="s">
        <v>542</v>
      </c>
    </row>
    <row r="21" spans="1:8" ht="12.75" customHeight="1" x14ac:dyDescent="0.2">
      <c r="A21" s="9"/>
      <c r="B21" s="31" t="s">
        <v>106</v>
      </c>
      <c r="C21" s="9"/>
      <c r="D21" s="9"/>
      <c r="E21" s="12" t="s">
        <v>105</v>
      </c>
      <c r="G21" s="54">
        <v>7240</v>
      </c>
      <c r="H21" s="233"/>
    </row>
    <row r="22" spans="1:8" ht="12.75" customHeight="1" x14ac:dyDescent="0.2">
      <c r="A22" s="9"/>
      <c r="B22" s="31" t="s">
        <v>104</v>
      </c>
      <c r="C22" s="9"/>
      <c r="D22" s="9"/>
      <c r="E22" s="12" t="s">
        <v>103</v>
      </c>
      <c r="G22" s="54">
        <v>2000</v>
      </c>
      <c r="H22" s="232" t="s">
        <v>544</v>
      </c>
    </row>
    <row r="23" spans="1:8" ht="12.75" customHeight="1" x14ac:dyDescent="0.2">
      <c r="A23" s="9"/>
      <c r="B23" s="31" t="s">
        <v>102</v>
      </c>
      <c r="C23" s="9"/>
      <c r="D23" s="9"/>
      <c r="E23" s="12" t="s">
        <v>76</v>
      </c>
      <c r="G23" s="54">
        <v>2</v>
      </c>
      <c r="H23" s="232"/>
    </row>
    <row r="24" spans="1:8" ht="12.75" customHeight="1" x14ac:dyDescent="0.2">
      <c r="A24" s="9"/>
      <c r="B24" s="31" t="s">
        <v>607</v>
      </c>
      <c r="C24" s="9"/>
      <c r="D24" s="9"/>
      <c r="E24" s="12"/>
      <c r="G24" s="54">
        <v>1</v>
      </c>
      <c r="H24" s="117" t="s">
        <v>628</v>
      </c>
    </row>
    <row r="25" spans="1:8" ht="12.75" customHeight="1" x14ac:dyDescent="0.2">
      <c r="A25" s="9"/>
      <c r="B25" s="31" t="s">
        <v>608</v>
      </c>
      <c r="C25" s="9"/>
      <c r="D25" s="9"/>
      <c r="E25" s="12" t="s">
        <v>604</v>
      </c>
      <c r="G25" s="112">
        <v>2.7749999999999999</v>
      </c>
      <c r="H25" s="117" t="s">
        <v>809</v>
      </c>
    </row>
    <row r="26" spans="1:8" ht="12.75" customHeight="1" x14ac:dyDescent="0.2">
      <c r="A26" s="9"/>
      <c r="B26" s="31" t="s">
        <v>609</v>
      </c>
      <c r="C26" s="9"/>
      <c r="D26" s="9"/>
      <c r="E26" s="12" t="s">
        <v>605</v>
      </c>
      <c r="G26" s="112">
        <v>5</v>
      </c>
      <c r="H26" s="118" t="s">
        <v>659</v>
      </c>
    </row>
    <row r="27" spans="1:8" ht="12.75" customHeight="1" x14ac:dyDescent="0.2">
      <c r="A27" s="9"/>
      <c r="B27" s="31" t="s">
        <v>610</v>
      </c>
      <c r="C27" s="9"/>
      <c r="D27" s="9"/>
      <c r="E27" s="12" t="s">
        <v>101</v>
      </c>
      <c r="G27" s="84">
        <v>1556.6</v>
      </c>
      <c r="H27" s="1" t="s">
        <v>426</v>
      </c>
    </row>
    <row r="28" spans="1:8" ht="12.75" customHeight="1" x14ac:dyDescent="0.2">
      <c r="A28" s="9"/>
      <c r="B28" s="9"/>
      <c r="C28" s="9"/>
      <c r="D28" s="9"/>
      <c r="E28" s="12"/>
      <c r="G28" s="32"/>
    </row>
    <row r="29" spans="1:8" ht="12.75" customHeight="1" x14ac:dyDescent="0.2">
      <c r="A29" s="31" t="s">
        <v>100</v>
      </c>
      <c r="B29" s="9"/>
      <c r="C29" s="9"/>
      <c r="D29" s="9"/>
      <c r="E29" s="12"/>
      <c r="G29" s="32"/>
    </row>
    <row r="30" spans="1:8" ht="12.75" customHeight="1" x14ac:dyDescent="0.2">
      <c r="A30" s="9"/>
      <c r="B30" s="31" t="s">
        <v>99</v>
      </c>
      <c r="C30" s="9"/>
      <c r="D30" s="9"/>
      <c r="E30" s="12" t="s">
        <v>98</v>
      </c>
      <c r="G30" s="54">
        <v>24.2</v>
      </c>
      <c r="H30" s="1" t="s">
        <v>546</v>
      </c>
    </row>
    <row r="31" spans="1:8" ht="12.75" customHeight="1" x14ac:dyDescent="0.2">
      <c r="A31" s="9"/>
      <c r="B31" s="29" t="s">
        <v>97</v>
      </c>
      <c r="C31" s="9"/>
      <c r="D31" s="9"/>
      <c r="E31" s="12"/>
      <c r="G31" s="52"/>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8"/>
    </row>
    <row r="40" spans="1:8" ht="12.75" customHeight="1" x14ac:dyDescent="0.25">
      <c r="A40" s="31" t="s">
        <v>88</v>
      </c>
      <c r="B40" s="9"/>
      <c r="C40" s="9"/>
      <c r="D40" s="9"/>
      <c r="E40" s="12"/>
      <c r="G40" s="46"/>
    </row>
    <row r="41" spans="1:8" ht="12.75" customHeight="1" x14ac:dyDescent="0.25">
      <c r="A41" s="45" t="s">
        <v>87</v>
      </c>
      <c r="B41" s="9"/>
      <c r="C41" s="9"/>
      <c r="D41" s="9"/>
      <c r="E41" s="12"/>
      <c r="G41" s="43"/>
    </row>
    <row r="42" spans="1:8" ht="12.75" customHeight="1" x14ac:dyDescent="0.2">
      <c r="A42" s="9"/>
      <c r="B42" s="31" t="s">
        <v>86</v>
      </c>
      <c r="C42" s="9"/>
      <c r="D42" s="9"/>
      <c r="E42" s="12" t="s">
        <v>70</v>
      </c>
      <c r="G42" s="54">
        <v>843</v>
      </c>
      <c r="H42" s="1" t="s">
        <v>453</v>
      </c>
    </row>
    <row r="43" spans="1:8" ht="12.75" customHeight="1" x14ac:dyDescent="0.2">
      <c r="A43" s="9"/>
      <c r="B43" s="31" t="s">
        <v>85</v>
      </c>
      <c r="C43" s="9"/>
      <c r="D43" s="9"/>
      <c r="E43" s="12" t="s">
        <v>83</v>
      </c>
      <c r="G43" s="103">
        <v>3</v>
      </c>
      <c r="H43" s="1" t="s">
        <v>648</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0</v>
      </c>
      <c r="H48" s="117" t="s">
        <v>809</v>
      </c>
    </row>
    <row r="49" spans="1:8" ht="12.75" customHeight="1" x14ac:dyDescent="0.2">
      <c r="A49" s="9"/>
      <c r="B49" s="29" t="s">
        <v>77</v>
      </c>
      <c r="C49" s="9"/>
      <c r="D49" s="9"/>
      <c r="E49" s="12" t="s">
        <v>76</v>
      </c>
      <c r="G49" s="86">
        <v>0.74099999999999999</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809</v>
      </c>
    </row>
    <row r="52" spans="1:8" ht="12.75" customHeight="1" x14ac:dyDescent="0.2">
      <c r="A52" s="9"/>
      <c r="B52" s="9"/>
      <c r="C52" s="9"/>
      <c r="D52" s="9"/>
      <c r="E52" s="12"/>
      <c r="G52" s="32"/>
    </row>
    <row r="53" spans="1:8" ht="12.75" customHeight="1" x14ac:dyDescent="0.2">
      <c r="A53" s="31" t="s">
        <v>75</v>
      </c>
      <c r="B53" s="9"/>
      <c r="C53" s="9"/>
      <c r="D53" s="9"/>
      <c r="E53" s="12"/>
      <c r="G53" s="32"/>
    </row>
    <row r="54" spans="1:8" ht="12.75" customHeight="1" x14ac:dyDescent="0.2">
      <c r="A54" s="9"/>
      <c r="B54" s="31" t="s">
        <v>74</v>
      </c>
      <c r="C54" s="9"/>
      <c r="D54" s="9"/>
      <c r="E54" s="12" t="s">
        <v>1</v>
      </c>
      <c r="G54" s="54">
        <v>0</v>
      </c>
      <c r="H54" s="1" t="s">
        <v>416</v>
      </c>
    </row>
    <row r="55" spans="1:8" ht="12.75" customHeight="1" x14ac:dyDescent="0.2">
      <c r="A55" s="9"/>
      <c r="B55" s="31" t="s">
        <v>73</v>
      </c>
      <c r="C55" s="9"/>
      <c r="D55" s="9"/>
      <c r="E55" s="12" t="s">
        <v>1</v>
      </c>
      <c r="G55" s="54">
        <v>1</v>
      </c>
      <c r="H55" s="1" t="s">
        <v>417</v>
      </c>
    </row>
    <row r="56" spans="1:8" ht="12.75" customHeight="1" x14ac:dyDescent="0.2">
      <c r="A56" s="9"/>
      <c r="B56" s="29" t="s">
        <v>72</v>
      </c>
      <c r="C56" s="9"/>
      <c r="D56" s="9"/>
      <c r="E56" s="12" t="s">
        <v>70</v>
      </c>
      <c r="G56" s="84">
        <v>62.8</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0"/>
    </row>
    <row r="59" spans="1:8" ht="12.75" customHeight="1" x14ac:dyDescent="0.2">
      <c r="A59" s="9" t="s">
        <v>69</v>
      </c>
      <c r="B59" s="10"/>
      <c r="C59" s="9"/>
      <c r="D59" s="9"/>
      <c r="E59" s="12"/>
      <c r="F59" s="8"/>
      <c r="G59" s="7"/>
    </row>
    <row r="60" spans="1:8" ht="12.75" customHeight="1" x14ac:dyDescent="0.2">
      <c r="A60" s="9"/>
      <c r="B60" s="21" t="s">
        <v>68</v>
      </c>
      <c r="C60" s="9"/>
      <c r="D60" s="9"/>
      <c r="E60" s="12"/>
      <c r="F60" s="8"/>
      <c r="G60" s="22"/>
    </row>
    <row r="61" spans="1:8" ht="12.75" customHeight="1" x14ac:dyDescent="0.2">
      <c r="A61" s="9"/>
      <c r="B61" s="21"/>
      <c r="C61" s="21" t="s">
        <v>67</v>
      </c>
      <c r="D61" s="9"/>
      <c r="E61" s="12" t="s">
        <v>1</v>
      </c>
      <c r="F61" s="8"/>
      <c r="G61" s="18">
        <v>1</v>
      </c>
      <c r="H61" s="1" t="s">
        <v>541</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0</v>
      </c>
    </row>
    <row r="66" spans="1:8" ht="12.75" customHeight="1" x14ac:dyDescent="0.2">
      <c r="A66" s="9"/>
      <c r="B66" s="21"/>
      <c r="C66" s="21" t="s">
        <v>62</v>
      </c>
      <c r="D66" s="9"/>
      <c r="E66" s="12" t="s">
        <v>1</v>
      </c>
      <c r="F66" s="8"/>
      <c r="G66" s="18">
        <v>1</v>
      </c>
      <c r="H66" s="1" t="s">
        <v>444</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20"/>
    </row>
    <row r="69" spans="1:8" ht="12.75" customHeight="1" x14ac:dyDescent="0.2">
      <c r="A69" s="16" t="s">
        <v>60</v>
      </c>
      <c r="B69" s="19"/>
      <c r="C69" s="16"/>
      <c r="D69" s="16"/>
      <c r="E69" s="15"/>
      <c r="F69" s="8"/>
      <c r="G69" s="7"/>
    </row>
    <row r="70" spans="1:8" ht="12.75" customHeight="1" x14ac:dyDescent="0.2">
      <c r="A70" s="16"/>
      <c r="B70" s="17" t="s">
        <v>59</v>
      </c>
      <c r="C70" s="16"/>
      <c r="D70" s="16"/>
      <c r="E70" s="15"/>
      <c r="F70" s="8"/>
      <c r="G70" s="7"/>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1</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13"/>
    </row>
    <row r="76" spans="1:8" ht="12.75" customHeight="1" x14ac:dyDescent="0.2">
      <c r="A76" s="9"/>
      <c r="B76" s="10"/>
      <c r="C76" s="9" t="s">
        <v>53</v>
      </c>
      <c r="D76" s="9"/>
      <c r="E76" s="12" t="s">
        <v>49</v>
      </c>
      <c r="F76" s="8"/>
      <c r="G76" s="18">
        <v>13197</v>
      </c>
      <c r="H76" s="1" t="s">
        <v>466</v>
      </c>
    </row>
    <row r="77" spans="1:8" ht="12.75" customHeight="1" x14ac:dyDescent="0.2">
      <c r="A77" s="9"/>
      <c r="B77" s="10"/>
      <c r="C77" s="9" t="s">
        <v>52</v>
      </c>
      <c r="D77" s="9"/>
      <c r="E77" s="12" t="s">
        <v>49</v>
      </c>
      <c r="F77" s="8"/>
      <c r="G77" s="18">
        <v>0</v>
      </c>
    </row>
    <row r="78" spans="1:8" ht="12.75" customHeight="1" x14ac:dyDescent="0.25">
      <c r="A78" s="9"/>
      <c r="B78" s="10"/>
      <c r="C78" s="9" t="s">
        <v>51</v>
      </c>
      <c r="D78" s="9"/>
      <c r="E78" s="12" t="s">
        <v>49</v>
      </c>
      <c r="F78" s="8"/>
      <c r="G78" s="18">
        <v>50</v>
      </c>
      <c r="H78" t="s">
        <v>465</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20"/>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8"/>
      <c r="H82" s="106" t="s">
        <v>428</v>
      </c>
    </row>
    <row r="83" spans="1:8" ht="12.75" customHeight="1" x14ac:dyDescent="0.2">
      <c r="H83" s="129" t="s">
        <v>644</v>
      </c>
    </row>
    <row r="84" spans="1:8" ht="15" x14ac:dyDescent="0.2">
      <c r="H84" s="130" t="s">
        <v>645</v>
      </c>
    </row>
    <row r="85" spans="1:8" x14ac:dyDescent="0.2">
      <c r="H85" s="234" t="s">
        <v>646</v>
      </c>
    </row>
    <row r="86" spans="1:8" x14ac:dyDescent="0.2">
      <c r="H86" s="234"/>
    </row>
    <row r="87" spans="1:8" x14ac:dyDescent="0.2">
      <c r="H87" s="234"/>
    </row>
    <row r="88" spans="1:8" x14ac:dyDescent="0.2">
      <c r="H88" s="234"/>
    </row>
    <row r="89" spans="1:8" x14ac:dyDescent="0.2">
      <c r="H89" s="234"/>
    </row>
    <row r="90" spans="1:8" x14ac:dyDescent="0.2">
      <c r="H90" s="234" t="s">
        <v>647</v>
      </c>
    </row>
    <row r="91" spans="1:8" x14ac:dyDescent="0.2">
      <c r="H91" s="234"/>
    </row>
    <row r="92" spans="1:8" x14ac:dyDescent="0.2">
      <c r="H92" s="234"/>
    </row>
    <row r="93" spans="1:8" x14ac:dyDescent="0.2">
      <c r="H93" s="234"/>
    </row>
    <row r="94" spans="1:8" x14ac:dyDescent="0.2">
      <c r="H94" s="234"/>
    </row>
  </sheetData>
  <mergeCells count="5">
    <mergeCell ref="A5:D5"/>
    <mergeCell ref="H20:H21"/>
    <mergeCell ref="H22:H23"/>
    <mergeCell ref="H85:H89"/>
    <mergeCell ref="H90:H94"/>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H83"/>
  <sheetViews>
    <sheetView showGridLines="0" workbookViewId="0">
      <selection activeCell="H51" sqref="H51"/>
    </sheetView>
  </sheetViews>
  <sheetFormatPr defaultColWidth="8.85546875" defaultRowHeight="12.75" x14ac:dyDescent="0.2"/>
  <cols>
    <col min="1" max="7" width="8.85546875" style="1"/>
    <col min="8" max="8" width="136.7109375" style="1" bestFit="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c r="H4" s="224" t="s">
        <v>550</v>
      </c>
    </row>
    <row r="5" spans="1:8" ht="12.75" customHeight="1" x14ac:dyDescent="0.2">
      <c r="A5" s="222" t="s">
        <v>46</v>
      </c>
      <c r="B5" s="222"/>
      <c r="C5" s="222"/>
      <c r="D5" s="222"/>
      <c r="E5" s="5" t="s">
        <v>45</v>
      </c>
      <c r="G5" s="79"/>
      <c r="H5" s="225"/>
    </row>
    <row r="6" spans="1:8" ht="12.75" customHeight="1" x14ac:dyDescent="0.2">
      <c r="A6" s="79"/>
      <c r="B6" s="79"/>
      <c r="C6" s="79"/>
      <c r="D6" s="79"/>
      <c r="G6" s="79"/>
      <c r="H6" s="225"/>
    </row>
    <row r="7" spans="1:8" ht="12.75" customHeight="1" x14ac:dyDescent="0.2">
      <c r="A7" s="31" t="s">
        <v>121</v>
      </c>
      <c r="B7" s="9"/>
      <c r="C7" s="9"/>
      <c r="D7" s="9"/>
      <c r="G7" s="9"/>
    </row>
    <row r="8" spans="1:8" ht="12.75" customHeight="1" x14ac:dyDescent="0.2">
      <c r="A8" s="60" t="s">
        <v>120</v>
      </c>
      <c r="B8" s="9"/>
      <c r="C8" s="9"/>
      <c r="D8" s="9"/>
      <c r="G8" s="9"/>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57"/>
    </row>
    <row r="17" spans="1:8" ht="12.75" customHeight="1" x14ac:dyDescent="0.2">
      <c r="A17" s="31" t="s">
        <v>112</v>
      </c>
      <c r="B17" s="9"/>
      <c r="C17" s="9"/>
      <c r="D17" s="9"/>
      <c r="E17" s="12"/>
      <c r="G17" s="32"/>
    </row>
    <row r="18" spans="1:8" ht="12.75" customHeight="1" x14ac:dyDescent="0.2">
      <c r="A18" s="9"/>
      <c r="B18" s="31" t="s">
        <v>111</v>
      </c>
      <c r="C18" s="9"/>
      <c r="D18" s="9"/>
      <c r="E18" s="12" t="s">
        <v>1</v>
      </c>
      <c r="G18" s="54" t="s">
        <v>396</v>
      </c>
    </row>
    <row r="19" spans="1:8" ht="12.75" customHeight="1" x14ac:dyDescent="0.2">
      <c r="A19" s="9"/>
      <c r="B19" s="31" t="s">
        <v>109</v>
      </c>
      <c r="C19" s="9"/>
      <c r="D19" s="9"/>
      <c r="E19" s="12" t="s">
        <v>1</v>
      </c>
      <c r="G19" s="54" t="s">
        <v>397</v>
      </c>
    </row>
    <row r="20" spans="1:8" ht="12.75" customHeight="1" x14ac:dyDescent="0.2">
      <c r="A20" s="9"/>
      <c r="B20" s="31" t="s">
        <v>108</v>
      </c>
      <c r="C20" s="9"/>
      <c r="D20" s="9"/>
      <c r="E20" s="12" t="s">
        <v>107</v>
      </c>
      <c r="G20" s="54">
        <v>37</v>
      </c>
      <c r="H20" s="1" t="s">
        <v>547</v>
      </c>
    </row>
    <row r="21" spans="1:8" ht="12.75" customHeight="1" x14ac:dyDescent="0.2">
      <c r="A21" s="9"/>
      <c r="B21" s="31" t="s">
        <v>106</v>
      </c>
      <c r="C21" s="9"/>
      <c r="D21" s="9"/>
      <c r="E21" s="12" t="s">
        <v>105</v>
      </c>
      <c r="G21" s="54">
        <v>11100</v>
      </c>
      <c r="H21" s="1" t="s">
        <v>548</v>
      </c>
    </row>
    <row r="22" spans="1:8" ht="12.75" customHeight="1" x14ac:dyDescent="0.2">
      <c r="A22" s="9"/>
      <c r="B22" s="31" t="s">
        <v>104</v>
      </c>
      <c r="C22" s="9"/>
      <c r="D22" s="9"/>
      <c r="E22" s="12" t="s">
        <v>103</v>
      </c>
      <c r="G22" s="54">
        <v>1500</v>
      </c>
      <c r="H22" s="232" t="s">
        <v>549</v>
      </c>
    </row>
    <row r="23" spans="1:8" ht="12.75" customHeight="1" x14ac:dyDescent="0.2">
      <c r="A23" s="9"/>
      <c r="B23" s="31" t="s">
        <v>102</v>
      </c>
      <c r="C23" s="9"/>
      <c r="D23" s="9"/>
      <c r="E23" s="12" t="s">
        <v>76</v>
      </c>
      <c r="G23" s="54">
        <v>2</v>
      </c>
      <c r="H23" s="232"/>
    </row>
    <row r="24" spans="1:8" ht="12.75" customHeight="1" x14ac:dyDescent="0.2">
      <c r="A24" s="9"/>
      <c r="B24" s="31" t="s">
        <v>607</v>
      </c>
      <c r="C24" s="9"/>
      <c r="D24" s="9"/>
      <c r="E24" s="12"/>
      <c r="G24" s="54">
        <v>1</v>
      </c>
      <c r="H24" s="117" t="s">
        <v>628</v>
      </c>
    </row>
    <row r="25" spans="1:8" ht="12.75" customHeight="1" x14ac:dyDescent="0.2">
      <c r="A25" s="9"/>
      <c r="B25" s="31" t="s">
        <v>608</v>
      </c>
      <c r="C25" s="9"/>
      <c r="D25" s="9"/>
      <c r="E25" s="12" t="s">
        <v>604</v>
      </c>
      <c r="G25" s="54">
        <v>2.7749999999999999</v>
      </c>
      <c r="H25" s="117" t="s">
        <v>809</v>
      </c>
    </row>
    <row r="26" spans="1:8" ht="12.75" customHeight="1" x14ac:dyDescent="0.2">
      <c r="A26" s="9"/>
      <c r="B26" s="31" t="s">
        <v>609</v>
      </c>
      <c r="C26" s="9"/>
      <c r="D26" s="9"/>
      <c r="E26" s="12" t="s">
        <v>605</v>
      </c>
      <c r="G26" s="112">
        <v>5</v>
      </c>
      <c r="H26" s="117" t="s">
        <v>809</v>
      </c>
    </row>
    <row r="27" spans="1:8" ht="12.75" customHeight="1" x14ac:dyDescent="0.2">
      <c r="A27" s="9"/>
      <c r="B27" s="31" t="s">
        <v>610</v>
      </c>
      <c r="C27" s="9"/>
      <c r="D27" s="9"/>
      <c r="E27" s="12" t="s">
        <v>101</v>
      </c>
      <c r="G27" s="84">
        <v>2386.5</v>
      </c>
      <c r="H27" s="1" t="s">
        <v>426</v>
      </c>
    </row>
    <row r="28" spans="1:8" ht="12.75" customHeight="1" x14ac:dyDescent="0.2">
      <c r="A28" s="9"/>
      <c r="B28" s="9"/>
      <c r="C28" s="9"/>
      <c r="D28" s="9"/>
      <c r="E28" s="12"/>
      <c r="G28" s="32"/>
    </row>
    <row r="29" spans="1:8" ht="12.75" customHeight="1" x14ac:dyDescent="0.2">
      <c r="A29" s="31" t="s">
        <v>100</v>
      </c>
      <c r="B29" s="9"/>
      <c r="C29" s="9"/>
      <c r="D29" s="9"/>
      <c r="E29" s="12"/>
      <c r="G29" s="32"/>
    </row>
    <row r="30" spans="1:8" ht="12.75" customHeight="1" x14ac:dyDescent="0.2">
      <c r="A30" s="9"/>
      <c r="B30" s="31" t="s">
        <v>99</v>
      </c>
      <c r="C30" s="9"/>
      <c r="D30" s="9"/>
      <c r="E30" s="12" t="s">
        <v>98</v>
      </c>
      <c r="G30" s="54">
        <v>35.1</v>
      </c>
      <c r="H30" s="1" t="s">
        <v>509</v>
      </c>
    </row>
    <row r="31" spans="1:8" ht="12.75" customHeight="1" x14ac:dyDescent="0.2">
      <c r="A31" s="9"/>
      <c r="B31" s="29" t="s">
        <v>97</v>
      </c>
      <c r="C31" s="9"/>
      <c r="D31" s="9"/>
      <c r="E31" s="12"/>
      <c r="G31" s="52"/>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8"/>
    </row>
    <row r="40" spans="1:8" ht="12.75" customHeight="1" x14ac:dyDescent="0.25">
      <c r="A40" s="31" t="s">
        <v>88</v>
      </c>
      <c r="B40" s="9"/>
      <c r="C40" s="9"/>
      <c r="D40" s="9"/>
      <c r="E40" s="12"/>
      <c r="G40" s="46"/>
    </row>
    <row r="41" spans="1:8" ht="12.75" customHeight="1" x14ac:dyDescent="0.25">
      <c r="A41" s="45" t="s">
        <v>87</v>
      </c>
      <c r="B41" s="9"/>
      <c r="C41" s="9"/>
      <c r="D41" s="9"/>
      <c r="E41" s="12"/>
      <c r="G41" s="43"/>
    </row>
    <row r="42" spans="1:8" ht="12.75" customHeight="1" x14ac:dyDescent="0.2">
      <c r="A42" s="9"/>
      <c r="B42" s="31" t="s">
        <v>86</v>
      </c>
      <c r="C42" s="9"/>
      <c r="D42" s="9"/>
      <c r="E42" s="12" t="s">
        <v>70</v>
      </c>
      <c r="G42" s="54">
        <v>1431</v>
      </c>
      <c r="H42" s="1" t="s">
        <v>453</v>
      </c>
    </row>
    <row r="43" spans="1:8" ht="12.75" customHeight="1" x14ac:dyDescent="0.2">
      <c r="A43" s="9"/>
      <c r="B43" s="31" t="s">
        <v>85</v>
      </c>
      <c r="C43" s="9"/>
      <c r="D43" s="9"/>
      <c r="E43" s="12" t="s">
        <v>83</v>
      </c>
      <c r="G43" s="84">
        <v>9.1300000000000008</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0</v>
      </c>
      <c r="H48" s="117" t="s">
        <v>809</v>
      </c>
    </row>
    <row r="49" spans="1:8" ht="12.75" customHeight="1" x14ac:dyDescent="0.2">
      <c r="A49" s="9"/>
      <c r="B49" s="29" t="s">
        <v>77</v>
      </c>
      <c r="C49" s="9"/>
      <c r="D49" s="9"/>
      <c r="E49" s="12" t="s">
        <v>76</v>
      </c>
      <c r="G49" s="86">
        <v>0.28499999999999998</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809</v>
      </c>
    </row>
    <row r="52" spans="1:8" ht="12.75" customHeight="1" x14ac:dyDescent="0.2">
      <c r="A52" s="9"/>
      <c r="B52" s="9"/>
      <c r="C52" s="9"/>
      <c r="D52" s="9"/>
      <c r="E52" s="12"/>
      <c r="G52" s="32"/>
    </row>
    <row r="53" spans="1:8" ht="12.75" customHeight="1" x14ac:dyDescent="0.2">
      <c r="A53" s="31" t="s">
        <v>75</v>
      </c>
      <c r="B53" s="9"/>
      <c r="C53" s="9"/>
      <c r="D53" s="9"/>
      <c r="E53" s="12"/>
      <c r="G53" s="32"/>
    </row>
    <row r="54" spans="1:8" ht="12.75" customHeight="1" x14ac:dyDescent="0.2">
      <c r="A54" s="9"/>
      <c r="B54" s="31" t="s">
        <v>74</v>
      </c>
      <c r="C54" s="9"/>
      <c r="D54" s="9"/>
      <c r="E54" s="12" t="s">
        <v>1</v>
      </c>
      <c r="G54" s="54">
        <v>0</v>
      </c>
      <c r="H54" s="1" t="s">
        <v>416</v>
      </c>
    </row>
    <row r="55" spans="1:8" ht="12.75" customHeight="1" x14ac:dyDescent="0.2">
      <c r="A55" s="9"/>
      <c r="B55" s="31" t="s">
        <v>73</v>
      </c>
      <c r="C55" s="9"/>
      <c r="D55" s="9"/>
      <c r="E55" s="12" t="s">
        <v>1</v>
      </c>
      <c r="G55" s="54">
        <v>1</v>
      </c>
      <c r="H55" s="1" t="s">
        <v>417</v>
      </c>
    </row>
    <row r="56" spans="1:8" ht="12.75" customHeight="1" x14ac:dyDescent="0.2">
      <c r="A56" s="9"/>
      <c r="B56" s="29" t="s">
        <v>72</v>
      </c>
      <c r="C56" s="9"/>
      <c r="D56" s="9"/>
      <c r="E56" s="12" t="s">
        <v>70</v>
      </c>
      <c r="G56" s="84">
        <v>598</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0"/>
    </row>
    <row r="59" spans="1:8" ht="12.75" customHeight="1" x14ac:dyDescent="0.2">
      <c r="A59" s="9" t="s">
        <v>69</v>
      </c>
      <c r="B59" s="10"/>
      <c r="C59" s="9"/>
      <c r="D59" s="9"/>
      <c r="E59" s="12"/>
      <c r="F59" s="8"/>
      <c r="G59" s="7"/>
    </row>
    <row r="60" spans="1:8" ht="12.75" customHeight="1" x14ac:dyDescent="0.2">
      <c r="A60" s="9"/>
      <c r="B60" s="21" t="s">
        <v>68</v>
      </c>
      <c r="C60" s="9"/>
      <c r="D60" s="9"/>
      <c r="E60" s="12"/>
      <c r="F60" s="8"/>
      <c r="G60" s="22"/>
    </row>
    <row r="61" spans="1:8" ht="12.75" customHeight="1" x14ac:dyDescent="0.2">
      <c r="A61" s="9"/>
      <c r="B61" s="21"/>
      <c r="C61" s="21" t="s">
        <v>67</v>
      </c>
      <c r="D61" s="9"/>
      <c r="E61" s="12" t="s">
        <v>1</v>
      </c>
      <c r="F61" s="8"/>
      <c r="G61" s="18">
        <v>0</v>
      </c>
    </row>
    <row r="62" spans="1:8" ht="12.75" customHeight="1" x14ac:dyDescent="0.2">
      <c r="A62" s="9"/>
      <c r="B62" s="21"/>
      <c r="C62" s="21" t="s">
        <v>66</v>
      </c>
      <c r="D62" s="9"/>
      <c r="E62" s="12" t="s">
        <v>1</v>
      </c>
      <c r="F62" s="8"/>
      <c r="G62" s="18">
        <v>1</v>
      </c>
      <c r="H62" s="1" t="s">
        <v>439</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0</v>
      </c>
    </row>
    <row r="66" spans="1:8" ht="12.75" customHeight="1" x14ac:dyDescent="0.2">
      <c r="A66" s="9"/>
      <c r="B66" s="21"/>
      <c r="C66" s="21" t="s">
        <v>62</v>
      </c>
      <c r="D66" s="9"/>
      <c r="E66" s="12" t="s">
        <v>1</v>
      </c>
      <c r="F66" s="8"/>
      <c r="G66" s="18">
        <v>1</v>
      </c>
      <c r="H66" s="1" t="s">
        <v>439</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20"/>
    </row>
    <row r="69" spans="1:8" ht="12.75" customHeight="1" x14ac:dyDescent="0.2">
      <c r="A69" s="16" t="s">
        <v>60</v>
      </c>
      <c r="B69" s="19"/>
      <c r="C69" s="16"/>
      <c r="D69" s="16"/>
      <c r="E69" s="15"/>
      <c r="F69" s="8"/>
      <c r="G69" s="7"/>
    </row>
    <row r="70" spans="1:8" ht="12.75" customHeight="1" x14ac:dyDescent="0.2">
      <c r="A70" s="16"/>
      <c r="B70" s="17" t="s">
        <v>59</v>
      </c>
      <c r="C70" s="16"/>
      <c r="D70" s="16"/>
      <c r="E70" s="15"/>
      <c r="F70" s="8"/>
      <c r="G70" s="7"/>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1</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13"/>
    </row>
    <row r="76" spans="1:8" ht="12.75" customHeight="1" x14ac:dyDescent="0.2">
      <c r="A76" s="9"/>
      <c r="B76" s="10"/>
      <c r="C76" s="9" t="s">
        <v>53</v>
      </c>
      <c r="D76" s="9"/>
      <c r="E76" s="12" t="s">
        <v>49</v>
      </c>
      <c r="F76" s="8"/>
      <c r="G76" s="134">
        <v>9429</v>
      </c>
      <c r="H76" s="1" t="s">
        <v>668</v>
      </c>
    </row>
    <row r="77" spans="1:8" ht="12.75" customHeight="1" x14ac:dyDescent="0.2">
      <c r="A77" s="9"/>
      <c r="B77" s="10"/>
      <c r="C77" s="9" t="s">
        <v>52</v>
      </c>
      <c r="D77" s="9"/>
      <c r="E77" s="12" t="s">
        <v>49</v>
      </c>
      <c r="F77" s="8"/>
      <c r="G77" s="18">
        <v>0</v>
      </c>
    </row>
    <row r="78" spans="1:8" ht="12.75" customHeight="1" x14ac:dyDescent="0.2">
      <c r="A78" s="9"/>
      <c r="B78" s="10"/>
      <c r="C78" s="9" t="s">
        <v>51</v>
      </c>
      <c r="D78" s="9"/>
      <c r="E78" s="12" t="s">
        <v>49</v>
      </c>
      <c r="F78" s="8"/>
      <c r="G78" s="18">
        <v>100</v>
      </c>
      <c r="H78" s="1" t="s">
        <v>438</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20"/>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8"/>
      <c r="H82" s="106" t="s">
        <v>428</v>
      </c>
    </row>
    <row r="83" spans="1:8" x14ac:dyDescent="0.2">
      <c r="H83" s="1" t="s">
        <v>795</v>
      </c>
    </row>
  </sheetData>
  <mergeCells count="3">
    <mergeCell ref="A5:D5"/>
    <mergeCell ref="H22:H23"/>
    <mergeCell ref="H4:H6"/>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I90"/>
  <sheetViews>
    <sheetView showGridLines="0" workbookViewId="0"/>
  </sheetViews>
  <sheetFormatPr defaultColWidth="8.85546875" defaultRowHeight="12.75" x14ac:dyDescent="0.2"/>
  <cols>
    <col min="1" max="8" width="8.85546875" style="1"/>
    <col min="9" max="9" width="136.7109375" style="1" bestFit="1" customWidth="1"/>
    <col min="10" max="16384" width="8.85546875" style="1"/>
  </cols>
  <sheetData>
    <row r="1" spans="1:9" s="62" customFormat="1" ht="19.5" customHeight="1" x14ac:dyDescent="0.3">
      <c r="A1" s="62" t="s">
        <v>123</v>
      </c>
    </row>
    <row r="2" spans="1:9" s="61" customFormat="1" ht="12.75" customHeight="1" x14ac:dyDescent="0.2"/>
    <row r="3" spans="1:9" s="6" customFormat="1" ht="14.1" customHeight="1" x14ac:dyDescent="0.25">
      <c r="A3" s="6" t="s">
        <v>122</v>
      </c>
    </row>
    <row r="4" spans="1:9" s="61" customFormat="1" ht="12.75" customHeight="1" x14ac:dyDescent="0.2">
      <c r="I4" s="224" t="s">
        <v>551</v>
      </c>
    </row>
    <row r="5" spans="1:9" ht="12.75" customHeight="1" x14ac:dyDescent="0.2">
      <c r="A5" s="222" t="s">
        <v>46</v>
      </c>
      <c r="B5" s="222"/>
      <c r="C5" s="222"/>
      <c r="D5" s="222"/>
      <c r="E5" s="5" t="s">
        <v>45</v>
      </c>
      <c r="G5" s="79"/>
      <c r="H5" s="79"/>
      <c r="I5" s="225"/>
    </row>
    <row r="6" spans="1:9" ht="12.75" customHeight="1" x14ac:dyDescent="0.2">
      <c r="A6" s="79"/>
      <c r="B6" s="79"/>
      <c r="C6" s="79"/>
      <c r="D6" s="79"/>
      <c r="G6" s="79"/>
      <c r="H6" s="79"/>
      <c r="I6" s="225"/>
    </row>
    <row r="7" spans="1:9" ht="12.75" customHeight="1" x14ac:dyDescent="0.2">
      <c r="A7" s="31" t="s">
        <v>121</v>
      </c>
      <c r="B7" s="9"/>
      <c r="C7" s="9"/>
      <c r="D7" s="9"/>
      <c r="G7" s="9"/>
      <c r="H7" s="2"/>
    </row>
    <row r="8" spans="1:9" ht="12.75" customHeight="1" x14ac:dyDescent="0.2">
      <c r="A8" s="60" t="s">
        <v>120</v>
      </c>
      <c r="B8" s="9"/>
      <c r="C8" s="9"/>
      <c r="D8" s="9"/>
      <c r="G8" s="9"/>
      <c r="H8" s="2"/>
      <c r="I8" s="5" t="s">
        <v>430</v>
      </c>
    </row>
    <row r="9" spans="1:9" ht="12.75" customHeight="1" x14ac:dyDescent="0.25">
      <c r="A9" s="9"/>
      <c r="B9" s="59" t="s">
        <v>119</v>
      </c>
      <c r="C9" s="58"/>
      <c r="D9" s="58"/>
      <c r="E9" s="12" t="s">
        <v>1</v>
      </c>
      <c r="G9" s="54">
        <v>1</v>
      </c>
      <c r="H9" s="54">
        <v>1</v>
      </c>
      <c r="I9" s="1" t="s">
        <v>439</v>
      </c>
    </row>
    <row r="10" spans="1:9" ht="12.75" customHeight="1" x14ac:dyDescent="0.25">
      <c r="A10" s="9"/>
      <c r="B10" s="59" t="s">
        <v>118</v>
      </c>
      <c r="C10" s="58"/>
      <c r="D10" s="58"/>
      <c r="E10" s="12" t="s">
        <v>1</v>
      </c>
      <c r="G10" s="54">
        <v>1</v>
      </c>
      <c r="H10" s="54">
        <v>1</v>
      </c>
      <c r="I10" s="1" t="s">
        <v>439</v>
      </c>
    </row>
    <row r="11" spans="1:9" ht="12.75" customHeight="1" x14ac:dyDescent="0.25">
      <c r="A11" s="9"/>
      <c r="B11" s="59" t="s">
        <v>117</v>
      </c>
      <c r="C11" s="58"/>
      <c r="D11" s="58"/>
      <c r="E11" s="12" t="s">
        <v>1</v>
      </c>
      <c r="G11" s="54">
        <v>1</v>
      </c>
      <c r="H11" s="54">
        <v>1</v>
      </c>
      <c r="I11" s="1" t="s">
        <v>439</v>
      </c>
    </row>
    <row r="12" spans="1:9" ht="12.75" customHeight="1" x14ac:dyDescent="0.25">
      <c r="A12" s="9"/>
      <c r="B12" s="59" t="s">
        <v>116</v>
      </c>
      <c r="C12" s="58"/>
      <c r="D12" s="58"/>
      <c r="E12" s="12" t="s">
        <v>1</v>
      </c>
      <c r="G12" s="54">
        <v>0</v>
      </c>
      <c r="H12" s="54">
        <v>0</v>
      </c>
      <c r="I12" s="1" t="s">
        <v>439</v>
      </c>
    </row>
    <row r="13" spans="1:9" ht="12.75" customHeight="1" x14ac:dyDescent="0.25">
      <c r="A13" s="9"/>
      <c r="B13" s="59" t="s">
        <v>115</v>
      </c>
      <c r="C13" s="58"/>
      <c r="D13" s="58"/>
      <c r="E13" s="12" t="s">
        <v>1</v>
      </c>
      <c r="G13" s="54">
        <v>0</v>
      </c>
      <c r="H13" s="54">
        <v>0</v>
      </c>
      <c r="I13" s="1" t="s">
        <v>439</v>
      </c>
    </row>
    <row r="14" spans="1:9" ht="12.75" customHeight="1" x14ac:dyDescent="0.25">
      <c r="A14" s="9"/>
      <c r="B14" s="59" t="s">
        <v>114</v>
      </c>
      <c r="C14" s="58"/>
      <c r="D14" s="58"/>
      <c r="E14" s="12" t="s">
        <v>1</v>
      </c>
      <c r="G14" s="54">
        <v>0</v>
      </c>
      <c r="H14" s="54">
        <v>0</v>
      </c>
      <c r="I14" s="1" t="s">
        <v>439</v>
      </c>
    </row>
    <row r="15" spans="1:9" ht="12.75" customHeight="1" x14ac:dyDescent="0.2">
      <c r="A15" s="9"/>
      <c r="B15" s="4" t="s">
        <v>113</v>
      </c>
      <c r="C15" s="58"/>
      <c r="D15" s="58"/>
      <c r="E15" s="12" t="s">
        <v>1</v>
      </c>
      <c r="G15" s="54">
        <v>0</v>
      </c>
      <c r="H15" s="54">
        <v>1</v>
      </c>
      <c r="I15" s="1" t="s">
        <v>552</v>
      </c>
    </row>
    <row r="16" spans="1:9" ht="12.75" customHeight="1" x14ac:dyDescent="0.2">
      <c r="A16" s="9"/>
      <c r="B16" s="9"/>
      <c r="C16" s="9"/>
      <c r="D16" s="9"/>
      <c r="E16" s="3"/>
      <c r="G16" s="57"/>
      <c r="H16" s="57"/>
    </row>
    <row r="17" spans="1:9" ht="12.75" customHeight="1" x14ac:dyDescent="0.2">
      <c r="A17" s="31" t="s">
        <v>112</v>
      </c>
      <c r="B17" s="9"/>
      <c r="C17" s="9"/>
      <c r="D17" s="9"/>
      <c r="E17" s="12"/>
      <c r="G17" s="32"/>
      <c r="H17" s="32"/>
    </row>
    <row r="18" spans="1:9" ht="12.75" customHeight="1" x14ac:dyDescent="0.2">
      <c r="A18" s="9"/>
      <c r="B18" s="31" t="s">
        <v>111</v>
      </c>
      <c r="C18" s="9"/>
      <c r="D18" s="9"/>
      <c r="E18" s="12" t="s">
        <v>1</v>
      </c>
      <c r="G18" s="54" t="s">
        <v>398</v>
      </c>
      <c r="H18" s="54" t="s">
        <v>398</v>
      </c>
    </row>
    <row r="19" spans="1:9" ht="12.75" customHeight="1" x14ac:dyDescent="0.2">
      <c r="A19" s="9"/>
      <c r="B19" s="31" t="s">
        <v>109</v>
      </c>
      <c r="C19" s="9"/>
      <c r="D19" s="9"/>
      <c r="E19" s="12" t="s">
        <v>1</v>
      </c>
      <c r="G19" s="127" t="s">
        <v>399</v>
      </c>
      <c r="H19" s="127" t="s">
        <v>400</v>
      </c>
    </row>
    <row r="20" spans="1:9" ht="12.75" customHeight="1" x14ac:dyDescent="0.2">
      <c r="A20" s="9"/>
      <c r="B20" s="31" t="s">
        <v>108</v>
      </c>
      <c r="C20" s="9"/>
      <c r="D20" s="9"/>
      <c r="E20" s="12" t="s">
        <v>107</v>
      </c>
      <c r="G20" s="54">
        <v>25</v>
      </c>
      <c r="H20" s="54">
        <v>25</v>
      </c>
      <c r="I20" s="1" t="s">
        <v>595</v>
      </c>
    </row>
    <row r="21" spans="1:9" ht="12.75" customHeight="1" x14ac:dyDescent="0.2">
      <c r="A21" s="9"/>
      <c r="B21" s="31" t="s">
        <v>106</v>
      </c>
      <c r="C21" s="9"/>
      <c r="D21" s="9"/>
      <c r="E21" s="12" t="s">
        <v>105</v>
      </c>
      <c r="G21" s="54">
        <v>5440</v>
      </c>
      <c r="H21" s="54">
        <v>2500</v>
      </c>
      <c r="I21" s="1" t="s">
        <v>593</v>
      </c>
    </row>
    <row r="22" spans="1:9" ht="12.75" customHeight="1" x14ac:dyDescent="0.2">
      <c r="A22" s="9"/>
      <c r="B22" s="31" t="s">
        <v>104</v>
      </c>
      <c r="C22" s="9"/>
      <c r="D22" s="9"/>
      <c r="E22" s="12" t="s">
        <v>103</v>
      </c>
      <c r="G22" s="54">
        <v>3000</v>
      </c>
      <c r="H22" s="54">
        <v>3000</v>
      </c>
      <c r="I22" s="232" t="s">
        <v>554</v>
      </c>
    </row>
    <row r="23" spans="1:9" ht="12.75" customHeight="1" x14ac:dyDescent="0.2">
      <c r="A23" s="9"/>
      <c r="B23" s="31" t="s">
        <v>102</v>
      </c>
      <c r="C23" s="9"/>
      <c r="D23" s="9"/>
      <c r="E23" s="12" t="s">
        <v>76</v>
      </c>
      <c r="G23" s="54">
        <v>10</v>
      </c>
      <c r="H23" s="54">
        <v>10</v>
      </c>
      <c r="I23" s="232"/>
    </row>
    <row r="24" spans="1:9" ht="12.75" customHeight="1" x14ac:dyDescent="0.2">
      <c r="A24" s="9"/>
      <c r="B24" s="31" t="s">
        <v>607</v>
      </c>
      <c r="C24" s="9"/>
      <c r="D24" s="9"/>
      <c r="E24" s="12"/>
      <c r="G24" s="54">
        <v>5</v>
      </c>
      <c r="H24" s="54">
        <v>5</v>
      </c>
      <c r="I24" s="117" t="s">
        <v>628</v>
      </c>
    </row>
    <row r="25" spans="1:9" ht="12.75" customHeight="1" x14ac:dyDescent="0.2">
      <c r="A25" s="9"/>
      <c r="B25" s="31" t="s">
        <v>608</v>
      </c>
      <c r="C25" s="9"/>
      <c r="D25" s="9"/>
      <c r="E25" s="12" t="s">
        <v>604</v>
      </c>
      <c r="G25" s="54">
        <v>2.7749999999999999</v>
      </c>
      <c r="H25" s="54">
        <v>2.7749999999999999</v>
      </c>
      <c r="I25" s="117" t="s">
        <v>809</v>
      </c>
    </row>
    <row r="26" spans="1:9" ht="12.75" customHeight="1" x14ac:dyDescent="0.2">
      <c r="A26" s="9"/>
      <c r="B26" s="31" t="s">
        <v>609</v>
      </c>
      <c r="C26" s="9"/>
      <c r="D26" s="9"/>
      <c r="E26" s="12" t="s">
        <v>605</v>
      </c>
      <c r="G26" s="112">
        <v>5</v>
      </c>
      <c r="H26" s="54">
        <v>5</v>
      </c>
      <c r="I26" s="118" t="s">
        <v>659</v>
      </c>
    </row>
    <row r="27" spans="1:9" ht="12.75" customHeight="1" x14ac:dyDescent="0.2">
      <c r="A27" s="9"/>
      <c r="B27" s="31" t="s">
        <v>610</v>
      </c>
      <c r="C27" s="9"/>
      <c r="D27" s="9"/>
      <c r="E27" s="12" t="s">
        <v>101</v>
      </c>
      <c r="G27" s="84">
        <v>1169.5999999999999</v>
      </c>
      <c r="H27" s="84">
        <v>537.5</v>
      </c>
      <c r="I27" s="1" t="s">
        <v>426</v>
      </c>
    </row>
    <row r="28" spans="1:9" ht="12.75" customHeight="1" x14ac:dyDescent="0.2">
      <c r="A28" s="9"/>
      <c r="B28" s="9"/>
      <c r="C28" s="9"/>
      <c r="D28" s="9"/>
      <c r="E28" s="12"/>
      <c r="G28" s="32"/>
      <c r="H28" s="32"/>
    </row>
    <row r="29" spans="1:9" ht="12.75" customHeight="1" x14ac:dyDescent="0.2">
      <c r="A29" s="31" t="s">
        <v>100</v>
      </c>
      <c r="B29" s="9"/>
      <c r="C29" s="9"/>
      <c r="D29" s="9"/>
      <c r="E29" s="12"/>
      <c r="G29" s="32"/>
      <c r="H29" s="32"/>
    </row>
    <row r="30" spans="1:9" ht="12.75" customHeight="1" x14ac:dyDescent="0.2">
      <c r="A30" s="9"/>
      <c r="B30" s="31" t="s">
        <v>99</v>
      </c>
      <c r="C30" s="9"/>
      <c r="D30" s="9"/>
      <c r="E30" s="12" t="s">
        <v>98</v>
      </c>
      <c r="G30" s="54">
        <v>31.2</v>
      </c>
      <c r="H30" s="54">
        <v>11</v>
      </c>
      <c r="I30" s="1" t="s">
        <v>555</v>
      </c>
    </row>
    <row r="31" spans="1:9" ht="12.75" customHeight="1" x14ac:dyDescent="0.2">
      <c r="A31" s="9"/>
      <c r="B31" s="29" t="s">
        <v>97</v>
      </c>
      <c r="C31" s="9"/>
      <c r="D31" s="9"/>
      <c r="E31" s="12"/>
      <c r="G31" s="52"/>
      <c r="H31" s="52"/>
      <c r="I31" s="1" t="s">
        <v>556</v>
      </c>
    </row>
    <row r="32" spans="1:9" ht="12.75" customHeight="1" x14ac:dyDescent="0.2">
      <c r="A32" s="9"/>
      <c r="D32" s="9" t="s">
        <v>96</v>
      </c>
      <c r="E32" s="12" t="s">
        <v>89</v>
      </c>
      <c r="G32" s="84">
        <v>2</v>
      </c>
      <c r="H32" s="84">
        <v>2</v>
      </c>
      <c r="I32" s="1" t="s">
        <v>448</v>
      </c>
    </row>
    <row r="33" spans="1:9" ht="12.75" customHeight="1" x14ac:dyDescent="0.2">
      <c r="A33" s="9"/>
      <c r="B33" s="51"/>
      <c r="D33" s="9" t="s">
        <v>95</v>
      </c>
      <c r="E33" s="12" t="s">
        <v>89</v>
      </c>
      <c r="G33" s="84">
        <v>6</v>
      </c>
      <c r="H33" s="84">
        <v>6</v>
      </c>
    </row>
    <row r="34" spans="1:9" ht="12.75" customHeight="1" x14ac:dyDescent="0.2">
      <c r="A34" s="9"/>
      <c r="B34" s="50"/>
      <c r="D34" s="9" t="s">
        <v>94</v>
      </c>
      <c r="E34" s="12" t="s">
        <v>89</v>
      </c>
      <c r="G34" s="84">
        <v>84</v>
      </c>
      <c r="H34" s="84">
        <v>84</v>
      </c>
    </row>
    <row r="35" spans="1:9" ht="12.75" customHeight="1" x14ac:dyDescent="0.2">
      <c r="A35" s="9"/>
      <c r="B35" s="50"/>
      <c r="D35" s="9" t="s">
        <v>93</v>
      </c>
      <c r="E35" s="12" t="s">
        <v>89</v>
      </c>
      <c r="G35" s="84">
        <v>4</v>
      </c>
      <c r="H35" s="84">
        <v>4</v>
      </c>
    </row>
    <row r="36" spans="1:9" ht="12.75" customHeight="1" x14ac:dyDescent="0.2">
      <c r="A36" s="9"/>
      <c r="B36" s="50"/>
      <c r="D36" s="9" t="s">
        <v>92</v>
      </c>
      <c r="E36" s="12" t="s">
        <v>89</v>
      </c>
      <c r="G36" s="84">
        <v>2</v>
      </c>
      <c r="H36" s="84">
        <v>2</v>
      </c>
    </row>
    <row r="37" spans="1:9" ht="12.75" customHeight="1" x14ac:dyDescent="0.2">
      <c r="A37" s="9"/>
      <c r="B37" s="9"/>
      <c r="D37" s="9" t="s">
        <v>91</v>
      </c>
      <c r="E37" s="12" t="s">
        <v>89</v>
      </c>
      <c r="G37" s="84">
        <v>1</v>
      </c>
      <c r="H37" s="84">
        <v>1</v>
      </c>
    </row>
    <row r="38" spans="1:9" ht="12.75" customHeight="1" x14ac:dyDescent="0.2">
      <c r="A38" s="9"/>
      <c r="B38" s="9"/>
      <c r="D38" s="9" t="s">
        <v>90</v>
      </c>
      <c r="E38" s="12" t="s">
        <v>89</v>
      </c>
      <c r="G38" s="84">
        <v>1</v>
      </c>
      <c r="H38" s="84">
        <v>1</v>
      </c>
    </row>
    <row r="39" spans="1:9" ht="12.75" customHeight="1" x14ac:dyDescent="0.2">
      <c r="A39" s="9"/>
      <c r="B39" s="9"/>
      <c r="D39" s="9"/>
      <c r="E39" s="12"/>
      <c r="G39" s="48"/>
      <c r="H39" s="48"/>
    </row>
    <row r="40" spans="1:9" ht="12.75" customHeight="1" x14ac:dyDescent="0.25">
      <c r="A40" s="31" t="s">
        <v>88</v>
      </c>
      <c r="B40" s="9"/>
      <c r="C40" s="9"/>
      <c r="D40" s="9"/>
      <c r="E40" s="12"/>
      <c r="G40" s="46"/>
      <c r="H40" s="46"/>
    </row>
    <row r="41" spans="1:9" ht="12.75" customHeight="1" x14ac:dyDescent="0.25">
      <c r="A41" s="45" t="s">
        <v>87</v>
      </c>
      <c r="B41" s="9"/>
      <c r="C41" s="9"/>
      <c r="D41" s="9"/>
      <c r="E41" s="12"/>
      <c r="G41" s="43"/>
      <c r="H41" s="43"/>
    </row>
    <row r="42" spans="1:9" ht="12.75" customHeight="1" x14ac:dyDescent="0.2">
      <c r="A42" s="9"/>
      <c r="B42" s="31" t="s">
        <v>86</v>
      </c>
      <c r="C42" s="9"/>
      <c r="D42" s="9"/>
      <c r="E42" s="12" t="s">
        <v>70</v>
      </c>
      <c r="G42" s="54">
        <v>1431</v>
      </c>
      <c r="H42" s="54">
        <v>361</v>
      </c>
      <c r="I42" s="1" t="s">
        <v>453</v>
      </c>
    </row>
    <row r="43" spans="1:9" ht="12.75" customHeight="1" x14ac:dyDescent="0.2">
      <c r="A43" s="9"/>
      <c r="B43" s="31" t="s">
        <v>85</v>
      </c>
      <c r="C43" s="9"/>
      <c r="D43" s="9"/>
      <c r="E43" s="12" t="s">
        <v>83</v>
      </c>
      <c r="G43" s="84">
        <v>6</v>
      </c>
      <c r="H43" s="84">
        <v>6</v>
      </c>
      <c r="I43" s="1" t="s">
        <v>653</v>
      </c>
    </row>
    <row r="44" spans="1:9" ht="12.75" customHeight="1" x14ac:dyDescent="0.2">
      <c r="A44" s="9"/>
      <c r="B44" s="29" t="s">
        <v>84</v>
      </c>
      <c r="C44" s="9"/>
      <c r="D44" s="9"/>
      <c r="E44" s="12" t="s">
        <v>83</v>
      </c>
      <c r="G44" s="84" t="s">
        <v>1</v>
      </c>
      <c r="H44" s="84" t="s">
        <v>1</v>
      </c>
    </row>
    <row r="45" spans="1:9" ht="12.75" customHeight="1" x14ac:dyDescent="0.2">
      <c r="A45" s="9"/>
      <c r="B45" s="29" t="s">
        <v>82</v>
      </c>
      <c r="C45" s="9"/>
      <c r="D45" s="9"/>
      <c r="E45" s="12" t="s">
        <v>70</v>
      </c>
      <c r="G45" s="84" t="s">
        <v>1</v>
      </c>
      <c r="H45" s="84" t="s">
        <v>1</v>
      </c>
    </row>
    <row r="46" spans="1:9" ht="12.75" customHeight="1" x14ac:dyDescent="0.2">
      <c r="A46" s="9"/>
      <c r="B46" s="29" t="s">
        <v>81</v>
      </c>
      <c r="C46" s="9"/>
      <c r="D46" s="9"/>
      <c r="E46" s="12" t="s">
        <v>70</v>
      </c>
      <c r="G46" s="84" t="s">
        <v>1</v>
      </c>
      <c r="H46" s="84" t="s">
        <v>1</v>
      </c>
    </row>
    <row r="47" spans="1:9" ht="12.75" customHeight="1" x14ac:dyDescent="0.2">
      <c r="A47" s="9"/>
      <c r="B47" s="29" t="s">
        <v>80</v>
      </c>
      <c r="C47" s="9"/>
      <c r="D47" s="9"/>
      <c r="E47" s="12" t="s">
        <v>79</v>
      </c>
      <c r="G47" s="84" t="s">
        <v>1</v>
      </c>
      <c r="H47" s="84">
        <v>4.5</v>
      </c>
      <c r="I47" s="1" t="s">
        <v>553</v>
      </c>
    </row>
    <row r="48" spans="1:9" ht="12.75" customHeight="1" x14ac:dyDescent="0.2">
      <c r="A48" s="9"/>
      <c r="B48" s="29" t="s">
        <v>78</v>
      </c>
      <c r="C48" s="9"/>
      <c r="D48" s="9"/>
      <c r="E48" s="12" t="s">
        <v>76</v>
      </c>
      <c r="G48" s="84">
        <v>0</v>
      </c>
      <c r="H48" s="84">
        <v>0</v>
      </c>
      <c r="I48" s="117" t="s">
        <v>809</v>
      </c>
    </row>
    <row r="49" spans="1:9" ht="12.75" customHeight="1" x14ac:dyDescent="0.2">
      <c r="A49" s="9"/>
      <c r="B49" s="29" t="s">
        <v>77</v>
      </c>
      <c r="C49" s="9"/>
      <c r="D49" s="9"/>
      <c r="E49" s="12" t="s">
        <v>76</v>
      </c>
      <c r="G49" s="86">
        <v>0.77500000000000002</v>
      </c>
      <c r="H49" s="86">
        <v>0</v>
      </c>
      <c r="I49" s="108" t="s">
        <v>443</v>
      </c>
    </row>
    <row r="50" spans="1:9" ht="12.75" customHeight="1" x14ac:dyDescent="0.2">
      <c r="A50" s="9"/>
      <c r="B50" s="29" t="s">
        <v>611</v>
      </c>
      <c r="C50" s="9"/>
      <c r="D50" s="9"/>
      <c r="E50" s="12" t="s">
        <v>76</v>
      </c>
      <c r="G50" s="84">
        <v>1</v>
      </c>
      <c r="H50" s="84">
        <v>1</v>
      </c>
      <c r="I50" s="1" t="s">
        <v>454</v>
      </c>
    </row>
    <row r="51" spans="1:9" ht="12.75" customHeight="1" x14ac:dyDescent="0.2">
      <c r="A51" s="9"/>
      <c r="B51" s="29" t="s">
        <v>606</v>
      </c>
      <c r="C51" s="9"/>
      <c r="D51" s="9"/>
      <c r="E51" s="12"/>
      <c r="G51" s="84">
        <v>0</v>
      </c>
      <c r="H51" s="84">
        <v>0</v>
      </c>
      <c r="I51" s="117" t="s">
        <v>809</v>
      </c>
    </row>
    <row r="52" spans="1:9" ht="12.75" customHeight="1" x14ac:dyDescent="0.2">
      <c r="A52" s="9"/>
      <c r="B52" s="9"/>
      <c r="C52" s="9"/>
      <c r="D52" s="9"/>
      <c r="E52" s="12"/>
      <c r="G52" s="32"/>
      <c r="H52" s="32"/>
    </row>
    <row r="53" spans="1:9" ht="12.75" customHeight="1" x14ac:dyDescent="0.2">
      <c r="A53" s="31" t="s">
        <v>75</v>
      </c>
      <c r="B53" s="9"/>
      <c r="C53" s="9"/>
      <c r="D53" s="9"/>
      <c r="E53" s="12"/>
      <c r="G53" s="32"/>
      <c r="H53" s="32"/>
    </row>
    <row r="54" spans="1:9" ht="12.75" customHeight="1" x14ac:dyDescent="0.2">
      <c r="A54" s="9"/>
      <c r="B54" s="31" t="s">
        <v>74</v>
      </c>
      <c r="C54" s="9"/>
      <c r="D54" s="9"/>
      <c r="E54" s="12" t="s">
        <v>1</v>
      </c>
      <c r="G54" s="54">
        <v>0</v>
      </c>
      <c r="H54" s="54">
        <v>1</v>
      </c>
      <c r="I54" s="1" t="s">
        <v>416</v>
      </c>
    </row>
    <row r="55" spans="1:9" ht="12.75" customHeight="1" x14ac:dyDescent="0.2">
      <c r="A55" s="9"/>
      <c r="B55" s="31" t="s">
        <v>73</v>
      </c>
      <c r="C55" s="9"/>
      <c r="D55" s="9"/>
      <c r="E55" s="12" t="s">
        <v>1</v>
      </c>
      <c r="G55" s="54">
        <v>1</v>
      </c>
      <c r="H55" s="54">
        <v>0</v>
      </c>
      <c r="I55" s="1" t="s">
        <v>417</v>
      </c>
    </row>
    <row r="56" spans="1:9" ht="12.75" customHeight="1" x14ac:dyDescent="0.2">
      <c r="A56" s="9"/>
      <c r="B56" s="29" t="s">
        <v>72</v>
      </c>
      <c r="C56" s="9"/>
      <c r="D56" s="9"/>
      <c r="E56" s="12" t="s">
        <v>70</v>
      </c>
      <c r="G56" s="84">
        <v>225.8</v>
      </c>
      <c r="H56" s="84">
        <v>225.8</v>
      </c>
      <c r="I56" s="1" t="s">
        <v>450</v>
      </c>
    </row>
    <row r="57" spans="1:9" ht="12.75" customHeight="1" x14ac:dyDescent="0.2">
      <c r="A57" s="9"/>
      <c r="B57" s="29" t="s">
        <v>71</v>
      </c>
      <c r="C57" s="9"/>
      <c r="D57" s="9"/>
      <c r="E57" s="12" t="s">
        <v>70</v>
      </c>
      <c r="F57" s="28"/>
      <c r="G57" s="84">
        <v>0</v>
      </c>
      <c r="H57" s="84">
        <v>0</v>
      </c>
      <c r="I57" s="1" t="s">
        <v>425</v>
      </c>
    </row>
    <row r="58" spans="1:9" ht="12.75" customHeight="1" x14ac:dyDescent="0.2">
      <c r="A58" s="9"/>
      <c r="B58" s="10"/>
      <c r="C58" s="9"/>
      <c r="D58" s="9"/>
      <c r="E58" s="12"/>
      <c r="F58" s="8"/>
      <c r="G58" s="20"/>
      <c r="H58" s="20"/>
    </row>
    <row r="59" spans="1:9" ht="12.75" customHeight="1" x14ac:dyDescent="0.2">
      <c r="A59" s="9" t="s">
        <v>69</v>
      </c>
      <c r="B59" s="10"/>
      <c r="C59" s="9"/>
      <c r="D59" s="9"/>
      <c r="E59" s="12"/>
      <c r="F59" s="8"/>
      <c r="G59" s="7"/>
      <c r="H59" s="7"/>
    </row>
    <row r="60" spans="1:9" ht="12.75" customHeight="1" x14ac:dyDescent="0.2">
      <c r="A60" s="9"/>
      <c r="B60" s="21" t="s">
        <v>68</v>
      </c>
      <c r="C60" s="9"/>
      <c r="D60" s="9"/>
      <c r="E60" s="12"/>
      <c r="F60" s="8"/>
      <c r="G60" s="22"/>
      <c r="H60" s="22"/>
    </row>
    <row r="61" spans="1:9" ht="12.75" customHeight="1" x14ac:dyDescent="0.2">
      <c r="A61" s="9"/>
      <c r="B61" s="21"/>
      <c r="C61" s="21" t="s">
        <v>67</v>
      </c>
      <c r="D61" s="9"/>
      <c r="E61" s="12" t="s">
        <v>1</v>
      </c>
      <c r="F61" s="8"/>
      <c r="G61" s="18">
        <v>1</v>
      </c>
      <c r="H61" s="18">
        <v>1</v>
      </c>
      <c r="I61" s="1" t="s">
        <v>541</v>
      </c>
    </row>
    <row r="62" spans="1:9" ht="12.75" customHeight="1" x14ac:dyDescent="0.2">
      <c r="A62" s="9"/>
      <c r="B62" s="21"/>
      <c r="C62" s="21" t="s">
        <v>66</v>
      </c>
      <c r="D62" s="9"/>
      <c r="E62" s="12" t="s">
        <v>1</v>
      </c>
      <c r="F62" s="8"/>
      <c r="G62" s="18">
        <v>0</v>
      </c>
      <c r="H62" s="18">
        <v>0</v>
      </c>
    </row>
    <row r="63" spans="1:9" ht="12.75" customHeight="1" x14ac:dyDescent="0.2">
      <c r="A63" s="9"/>
      <c r="B63" s="21"/>
      <c r="C63" s="21" t="s">
        <v>65</v>
      </c>
      <c r="D63" s="9"/>
      <c r="E63" s="12" t="s">
        <v>1</v>
      </c>
      <c r="F63" s="8"/>
      <c r="G63" s="18">
        <v>0</v>
      </c>
      <c r="H63" s="18">
        <v>0</v>
      </c>
    </row>
    <row r="64" spans="1:9" ht="12.75" customHeight="1" x14ac:dyDescent="0.2">
      <c r="A64" s="9"/>
      <c r="B64" s="21" t="s">
        <v>64</v>
      </c>
      <c r="C64" s="21"/>
      <c r="D64" s="9"/>
      <c r="E64" s="12"/>
      <c r="F64" s="8"/>
      <c r="G64" s="13"/>
      <c r="H64" s="13"/>
    </row>
    <row r="65" spans="1:9" ht="12.75" customHeight="1" x14ac:dyDescent="0.2">
      <c r="A65" s="9"/>
      <c r="B65" s="21"/>
      <c r="C65" s="21" t="s">
        <v>63</v>
      </c>
      <c r="D65" s="9"/>
      <c r="E65" s="12" t="s">
        <v>1</v>
      </c>
      <c r="F65" s="8"/>
      <c r="G65" s="18">
        <v>0</v>
      </c>
      <c r="H65" s="18">
        <v>0</v>
      </c>
    </row>
    <row r="66" spans="1:9" ht="12.75" customHeight="1" x14ac:dyDescent="0.2">
      <c r="A66" s="9"/>
      <c r="B66" s="21"/>
      <c r="C66" s="21" t="s">
        <v>62</v>
      </c>
      <c r="D66" s="9"/>
      <c r="E66" s="12" t="s">
        <v>1</v>
      </c>
      <c r="F66" s="8"/>
      <c r="G66" s="18">
        <v>1</v>
      </c>
      <c r="H66" s="18">
        <v>1</v>
      </c>
      <c r="I66" s="1" t="s">
        <v>444</v>
      </c>
    </row>
    <row r="67" spans="1:9" ht="12.75" customHeight="1" x14ac:dyDescent="0.2">
      <c r="A67" s="9"/>
      <c r="B67" s="21"/>
      <c r="C67" s="21" t="s">
        <v>61</v>
      </c>
      <c r="D67" s="9"/>
      <c r="E67" s="12" t="s">
        <v>1</v>
      </c>
      <c r="F67" s="8"/>
      <c r="G67" s="18">
        <v>0</v>
      </c>
      <c r="H67" s="18">
        <v>0</v>
      </c>
    </row>
    <row r="68" spans="1:9" ht="12.75" customHeight="1" x14ac:dyDescent="0.2">
      <c r="A68" s="16"/>
      <c r="B68" s="19"/>
      <c r="C68" s="19"/>
      <c r="D68" s="16"/>
      <c r="E68" s="15"/>
      <c r="F68" s="8"/>
      <c r="G68" s="20"/>
      <c r="H68" s="20"/>
    </row>
    <row r="69" spans="1:9" ht="12.75" customHeight="1" x14ac:dyDescent="0.2">
      <c r="A69" s="16" t="s">
        <v>60</v>
      </c>
      <c r="B69" s="19"/>
      <c r="C69" s="16"/>
      <c r="D69" s="16"/>
      <c r="E69" s="15"/>
      <c r="F69" s="8"/>
      <c r="G69" s="7"/>
      <c r="H69" s="7"/>
    </row>
    <row r="70" spans="1:9" ht="12.75" customHeight="1" x14ac:dyDescent="0.2">
      <c r="A70" s="16"/>
      <c r="B70" s="17" t="s">
        <v>59</v>
      </c>
      <c r="C70" s="16"/>
      <c r="D70" s="16"/>
      <c r="E70" s="15"/>
      <c r="F70" s="8"/>
      <c r="G70" s="7"/>
      <c r="H70" s="7"/>
    </row>
    <row r="71" spans="1:9" ht="12.75" customHeight="1" x14ac:dyDescent="0.2">
      <c r="A71" s="9"/>
      <c r="B71" s="10"/>
      <c r="C71" s="9" t="s">
        <v>58</v>
      </c>
      <c r="D71" s="9"/>
      <c r="E71" s="12" t="s">
        <v>1</v>
      </c>
      <c r="F71" s="8"/>
      <c r="G71" s="18">
        <v>1</v>
      </c>
      <c r="H71" s="18">
        <v>1</v>
      </c>
    </row>
    <row r="72" spans="1:9" ht="12.75" customHeight="1" x14ac:dyDescent="0.2">
      <c r="A72" s="9"/>
      <c r="B72" s="10"/>
      <c r="C72" s="9" t="s">
        <v>57</v>
      </c>
      <c r="D72" s="9"/>
      <c r="E72" s="12" t="s">
        <v>1</v>
      </c>
      <c r="F72" s="8"/>
      <c r="G72" s="18">
        <v>0</v>
      </c>
      <c r="H72" s="18">
        <v>0</v>
      </c>
    </row>
    <row r="73" spans="1:9" ht="12.75" customHeight="1" x14ac:dyDescent="0.2">
      <c r="A73" s="9"/>
      <c r="B73" s="10"/>
      <c r="C73" s="9" t="s">
        <v>56</v>
      </c>
      <c r="D73" s="9"/>
      <c r="E73" s="12" t="s">
        <v>1</v>
      </c>
      <c r="F73" s="8"/>
      <c r="G73" s="18">
        <v>1</v>
      </c>
      <c r="H73" s="18">
        <v>1</v>
      </c>
    </row>
    <row r="74" spans="1:9" ht="12.75" customHeight="1" x14ac:dyDescent="0.2">
      <c r="A74" s="9"/>
      <c r="B74" s="10"/>
      <c r="C74" s="9" t="s">
        <v>55</v>
      </c>
      <c r="D74" s="9"/>
      <c r="E74" s="12" t="s">
        <v>1</v>
      </c>
      <c r="F74" s="8"/>
      <c r="G74" s="18">
        <v>0</v>
      </c>
      <c r="H74" s="18">
        <v>0</v>
      </c>
    </row>
    <row r="75" spans="1:9" ht="12.75" customHeight="1" x14ac:dyDescent="0.2">
      <c r="A75" s="9"/>
      <c r="B75" s="17" t="s">
        <v>54</v>
      </c>
      <c r="C75" s="16"/>
      <c r="D75" s="16"/>
      <c r="E75" s="15"/>
      <c r="F75" s="8"/>
      <c r="G75" s="13"/>
      <c r="H75" s="13"/>
    </row>
    <row r="76" spans="1:9" ht="12.75" customHeight="1" x14ac:dyDescent="0.25">
      <c r="A76" s="9"/>
      <c r="B76" s="10"/>
      <c r="C76" s="9" t="s">
        <v>53</v>
      </c>
      <c r="D76" s="9"/>
      <c r="E76" s="12" t="s">
        <v>49</v>
      </c>
      <c r="F76" s="8"/>
      <c r="G76" s="18">
        <v>12437</v>
      </c>
      <c r="H76" s="18">
        <v>12437</v>
      </c>
      <c r="I76" s="105" t="s">
        <v>467</v>
      </c>
    </row>
    <row r="77" spans="1:9" ht="12.75" customHeight="1" x14ac:dyDescent="0.2">
      <c r="A77" s="9"/>
      <c r="B77" s="10"/>
      <c r="C77" s="9" t="s">
        <v>52</v>
      </c>
      <c r="D77" s="9"/>
      <c r="E77" s="12" t="s">
        <v>49</v>
      </c>
      <c r="F77" s="8"/>
      <c r="G77" s="18">
        <v>0</v>
      </c>
      <c r="H77" s="18">
        <v>0</v>
      </c>
    </row>
    <row r="78" spans="1:9" ht="12.75" customHeight="1" x14ac:dyDescent="0.25">
      <c r="A78" s="9"/>
      <c r="B78" s="10"/>
      <c r="C78" s="9" t="s">
        <v>51</v>
      </c>
      <c r="D78" s="9"/>
      <c r="E78" s="12" t="s">
        <v>49</v>
      </c>
      <c r="F78" s="8"/>
      <c r="G78" s="18">
        <v>300</v>
      </c>
      <c r="H78" s="18">
        <v>300</v>
      </c>
      <c r="I78" s="105" t="s">
        <v>468</v>
      </c>
    </row>
    <row r="79" spans="1:9" ht="12.75" customHeight="1" x14ac:dyDescent="0.2">
      <c r="A79" s="9"/>
      <c r="B79" s="10"/>
      <c r="C79" s="9" t="s">
        <v>50</v>
      </c>
      <c r="D79" s="9"/>
      <c r="E79" s="12" t="s">
        <v>49</v>
      </c>
      <c r="F79" s="8"/>
      <c r="G79" s="18">
        <v>0</v>
      </c>
      <c r="H79" s="18">
        <v>0</v>
      </c>
    </row>
    <row r="80" spans="1:9" ht="12.75" customHeight="1" x14ac:dyDescent="0.2">
      <c r="A80" s="16"/>
      <c r="B80" s="17"/>
      <c r="C80" s="16"/>
      <c r="D80" s="16"/>
      <c r="E80" s="15"/>
      <c r="F80" s="8"/>
      <c r="G80" s="20"/>
      <c r="H80" s="20"/>
    </row>
    <row r="81" spans="1:9" ht="12.75" customHeight="1" x14ac:dyDescent="0.2">
      <c r="A81" s="9" t="s">
        <v>48</v>
      </c>
      <c r="B81" s="10"/>
      <c r="C81" s="9"/>
      <c r="D81" s="9"/>
      <c r="E81" s="12" t="s">
        <v>47</v>
      </c>
      <c r="F81" s="8"/>
      <c r="G81" s="84">
        <v>0.5</v>
      </c>
      <c r="H81" s="84">
        <v>0.5</v>
      </c>
    </row>
    <row r="82" spans="1:9" ht="12.75" customHeight="1" x14ac:dyDescent="0.2">
      <c r="A82" s="9"/>
      <c r="B82" s="10"/>
      <c r="C82" s="9"/>
      <c r="D82" s="9"/>
      <c r="E82" s="9"/>
      <c r="F82" s="8"/>
      <c r="G82" s="8"/>
      <c r="H82" s="8"/>
      <c r="I82" s="106" t="s">
        <v>428</v>
      </c>
    </row>
    <row r="83" spans="1:9" ht="12.75" customHeight="1" x14ac:dyDescent="0.2">
      <c r="I83" s="234" t="s">
        <v>652</v>
      </c>
    </row>
    <row r="84" spans="1:9" ht="12.75" customHeight="1" x14ac:dyDescent="0.2">
      <c r="I84" s="234"/>
    </row>
    <row r="85" spans="1:9" ht="12.75" customHeight="1" x14ac:dyDescent="0.2">
      <c r="I85" s="234"/>
    </row>
    <row r="86" spans="1:9" ht="12.75" customHeight="1" x14ac:dyDescent="0.2">
      <c r="I86" s="234"/>
    </row>
    <row r="87" spans="1:9" ht="12.75" customHeight="1" x14ac:dyDescent="0.2">
      <c r="I87" s="234"/>
    </row>
    <row r="88" spans="1:9" ht="12.75" customHeight="1" x14ac:dyDescent="0.2">
      <c r="I88" s="234" t="s">
        <v>810</v>
      </c>
    </row>
    <row r="89" spans="1:9" ht="12.75" customHeight="1" x14ac:dyDescent="0.2">
      <c r="I89" s="234"/>
    </row>
    <row r="90" spans="1:9" x14ac:dyDescent="0.2">
      <c r="I90" s="234"/>
    </row>
  </sheetData>
  <mergeCells count="5">
    <mergeCell ref="A5:D5"/>
    <mergeCell ref="I4:I6"/>
    <mergeCell ref="I22:I23"/>
    <mergeCell ref="I83:I87"/>
    <mergeCell ref="I88:I90"/>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H84"/>
  <sheetViews>
    <sheetView showGridLines="0" workbookViewId="0"/>
  </sheetViews>
  <sheetFormatPr defaultColWidth="8.85546875" defaultRowHeight="12.75" x14ac:dyDescent="0.2"/>
  <cols>
    <col min="1" max="7" width="8.85546875" style="1"/>
    <col min="8" max="8" width="99" style="1" bestFit="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row r="5" spans="1:8" ht="12.75" customHeight="1" x14ac:dyDescent="0.2">
      <c r="A5" s="222" t="s">
        <v>46</v>
      </c>
      <c r="B5" s="222"/>
      <c r="C5" s="222"/>
      <c r="D5" s="222"/>
      <c r="E5" s="5" t="s">
        <v>45</v>
      </c>
      <c r="G5" s="79"/>
    </row>
    <row r="6" spans="1:8" ht="12.75" customHeight="1" x14ac:dyDescent="0.2">
      <c r="A6" s="79"/>
      <c r="B6" s="79"/>
      <c r="C6" s="79"/>
      <c r="D6" s="79"/>
      <c r="G6" s="79"/>
    </row>
    <row r="7" spans="1:8" ht="12.75" customHeight="1" x14ac:dyDescent="0.2">
      <c r="A7" s="31" t="s">
        <v>121</v>
      </c>
      <c r="B7" s="9"/>
      <c r="C7" s="9"/>
      <c r="D7" s="9"/>
    </row>
    <row r="8" spans="1:8" ht="12.75" customHeight="1" x14ac:dyDescent="0.2">
      <c r="A8" s="60" t="s">
        <v>120</v>
      </c>
      <c r="B8" s="9"/>
      <c r="C8" s="9"/>
      <c r="D8" s="9"/>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2"/>
    </row>
    <row r="17" spans="1:8" ht="12.75" customHeight="1" x14ac:dyDescent="0.2">
      <c r="A17" s="31" t="s">
        <v>112</v>
      </c>
      <c r="B17" s="9"/>
      <c r="C17" s="9"/>
      <c r="D17" s="9"/>
      <c r="E17" s="12"/>
      <c r="G17" s="9"/>
    </row>
    <row r="18" spans="1:8" ht="12.75" customHeight="1" x14ac:dyDescent="0.2">
      <c r="A18" s="9"/>
      <c r="B18" s="31" t="s">
        <v>111</v>
      </c>
      <c r="C18" s="9"/>
      <c r="D18" s="9"/>
      <c r="E18" s="12" t="s">
        <v>1</v>
      </c>
      <c r="G18" s="30" t="s">
        <v>303</v>
      </c>
    </row>
    <row r="19" spans="1:8" ht="12.75" customHeight="1" x14ac:dyDescent="0.2">
      <c r="A19" s="9"/>
      <c r="B19" s="31" t="s">
        <v>109</v>
      </c>
      <c r="C19" s="9"/>
      <c r="D19" s="9"/>
      <c r="E19" s="12" t="s">
        <v>1</v>
      </c>
      <c r="G19" s="30" t="s">
        <v>310</v>
      </c>
    </row>
    <row r="20" spans="1:8" ht="12.75" customHeight="1" x14ac:dyDescent="0.2">
      <c r="A20" s="9"/>
      <c r="B20" s="31" t="s">
        <v>108</v>
      </c>
      <c r="C20" s="9"/>
      <c r="D20" s="9"/>
      <c r="E20" s="12" t="s">
        <v>107</v>
      </c>
      <c r="G20" s="111">
        <v>42</v>
      </c>
      <c r="H20" s="1" t="s">
        <v>596</v>
      </c>
    </row>
    <row r="21" spans="1:8" ht="12.75" customHeight="1" x14ac:dyDescent="0.2">
      <c r="A21" s="9"/>
      <c r="B21" s="31" t="s">
        <v>106</v>
      </c>
      <c r="C21" s="9"/>
      <c r="D21" s="9"/>
      <c r="E21" s="12" t="s">
        <v>105</v>
      </c>
      <c r="G21" s="111">
        <v>8470</v>
      </c>
      <c r="H21" s="1" t="s">
        <v>594</v>
      </c>
    </row>
    <row r="22" spans="1:8" ht="12.75" customHeight="1" x14ac:dyDescent="0.2">
      <c r="A22" s="9"/>
      <c r="B22" s="31" t="s">
        <v>104</v>
      </c>
      <c r="C22" s="9"/>
      <c r="D22" s="9"/>
      <c r="E22" s="12" t="s">
        <v>103</v>
      </c>
      <c r="G22" s="111">
        <v>1500</v>
      </c>
      <c r="H22" s="232" t="s">
        <v>557</v>
      </c>
    </row>
    <row r="23" spans="1:8" ht="12.75" customHeight="1" x14ac:dyDescent="0.2">
      <c r="A23" s="9"/>
      <c r="B23" s="31" t="s">
        <v>102</v>
      </c>
      <c r="C23" s="9"/>
      <c r="D23" s="9"/>
      <c r="E23" s="12" t="s">
        <v>76</v>
      </c>
      <c r="G23" s="111">
        <v>94</v>
      </c>
      <c r="H23" s="232"/>
    </row>
    <row r="24" spans="1:8" ht="12.75" customHeight="1" x14ac:dyDescent="0.2">
      <c r="A24" s="9"/>
      <c r="B24" s="31" t="s">
        <v>607</v>
      </c>
      <c r="C24" s="9"/>
      <c r="D24" s="9"/>
      <c r="E24" s="12"/>
      <c r="G24" s="111">
        <v>47</v>
      </c>
      <c r="H24" s="117" t="s">
        <v>628</v>
      </c>
    </row>
    <row r="25" spans="1:8" ht="12.75" customHeight="1" x14ac:dyDescent="0.2">
      <c r="A25" s="9"/>
      <c r="B25" s="31" t="s">
        <v>608</v>
      </c>
      <c r="C25" s="9"/>
      <c r="D25" s="9"/>
      <c r="E25" s="12" t="s">
        <v>604</v>
      </c>
      <c r="G25" s="111">
        <v>2.7749999999999999</v>
      </c>
      <c r="H25" s="118" t="s">
        <v>809</v>
      </c>
    </row>
    <row r="26" spans="1:8" ht="12.75" customHeight="1" x14ac:dyDescent="0.2">
      <c r="A26" s="9"/>
      <c r="B26" s="31" t="s">
        <v>609</v>
      </c>
      <c r="C26" s="9"/>
      <c r="D26" s="9"/>
      <c r="E26" s="12" t="s">
        <v>605</v>
      </c>
      <c r="G26" s="111">
        <v>3</v>
      </c>
      <c r="H26" s="118" t="s">
        <v>809</v>
      </c>
    </row>
    <row r="27" spans="1:8" ht="12.75" customHeight="1" x14ac:dyDescent="0.2">
      <c r="A27" s="9"/>
      <c r="B27" s="31" t="s">
        <v>610</v>
      </c>
      <c r="C27" s="9"/>
      <c r="D27" s="9"/>
      <c r="E27" s="12" t="s">
        <v>101</v>
      </c>
      <c r="G27" s="11">
        <v>1821.1</v>
      </c>
      <c r="H27" s="1" t="s">
        <v>426</v>
      </c>
    </row>
    <row r="28" spans="1:8" ht="12.75" customHeight="1" x14ac:dyDescent="0.2">
      <c r="A28" s="9"/>
      <c r="B28" s="9"/>
      <c r="C28" s="9"/>
      <c r="D28" s="9"/>
      <c r="E28" s="12"/>
      <c r="G28" s="9"/>
    </row>
    <row r="29" spans="1:8" ht="12.75" customHeight="1" x14ac:dyDescent="0.2">
      <c r="A29" s="31" t="s">
        <v>100</v>
      </c>
      <c r="B29" s="9"/>
      <c r="C29" s="9"/>
      <c r="D29" s="9"/>
      <c r="E29" s="12"/>
      <c r="G29" s="9"/>
    </row>
    <row r="30" spans="1:8" ht="12.75" customHeight="1" x14ac:dyDescent="0.2">
      <c r="A30" s="9"/>
      <c r="B30" s="31" t="s">
        <v>99</v>
      </c>
      <c r="C30" s="9"/>
      <c r="D30" s="9"/>
      <c r="E30" s="12" t="s">
        <v>98</v>
      </c>
      <c r="G30" s="30">
        <v>18</v>
      </c>
    </row>
    <row r="31" spans="1:8" ht="12.75" customHeight="1" x14ac:dyDescent="0.2">
      <c r="A31" s="9"/>
      <c r="B31" s="29" t="s">
        <v>97</v>
      </c>
      <c r="C31" s="9"/>
      <c r="D31" s="9"/>
      <c r="E31" s="12"/>
      <c r="G31" s="53"/>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9"/>
    </row>
    <row r="40" spans="1:8" ht="12.75" customHeight="1" x14ac:dyDescent="0.2">
      <c r="A40" s="31" t="s">
        <v>88</v>
      </c>
      <c r="B40" s="9"/>
      <c r="C40" s="9"/>
      <c r="D40" s="9"/>
      <c r="E40" s="12"/>
      <c r="G40" s="47"/>
    </row>
    <row r="41" spans="1:8" ht="12.75" customHeight="1" x14ac:dyDescent="0.2">
      <c r="A41" s="45" t="s">
        <v>87</v>
      </c>
      <c r="B41" s="9"/>
      <c r="C41" s="9"/>
      <c r="D41" s="9"/>
      <c r="E41" s="12"/>
      <c r="G41" s="44"/>
    </row>
    <row r="42" spans="1:8" ht="12.75" customHeight="1" x14ac:dyDescent="0.2">
      <c r="A42" s="9"/>
      <c r="B42" s="31" t="s">
        <v>86</v>
      </c>
      <c r="C42" s="9"/>
      <c r="D42" s="9"/>
      <c r="E42" s="12" t="s">
        <v>70</v>
      </c>
      <c r="G42" s="30">
        <v>361</v>
      </c>
      <c r="H42" s="1" t="s">
        <v>453</v>
      </c>
    </row>
    <row r="43" spans="1:8" ht="12.75" customHeight="1" x14ac:dyDescent="0.2">
      <c r="A43" s="9"/>
      <c r="B43" s="31" t="s">
        <v>85</v>
      </c>
      <c r="C43" s="9"/>
      <c r="D43" s="9"/>
      <c r="E43" s="12" t="s">
        <v>83</v>
      </c>
      <c r="G43" s="30">
        <v>10.87</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0</v>
      </c>
      <c r="H48" s="118" t="s">
        <v>809</v>
      </c>
    </row>
    <row r="49" spans="1:8" ht="12.75" customHeight="1" x14ac:dyDescent="0.2">
      <c r="A49" s="9"/>
      <c r="B49" s="29" t="s">
        <v>77</v>
      </c>
      <c r="C49" s="9"/>
      <c r="D49" s="9"/>
      <c r="E49" s="12" t="s">
        <v>76</v>
      </c>
      <c r="G49" s="136">
        <v>0.2</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8" t="s">
        <v>809</v>
      </c>
    </row>
    <row r="52" spans="1:8" ht="12.75" customHeight="1" x14ac:dyDescent="0.2">
      <c r="A52" s="9"/>
      <c r="B52" s="9"/>
      <c r="C52" s="9"/>
      <c r="D52" s="9"/>
      <c r="E52" s="12"/>
      <c r="G52" s="9"/>
    </row>
    <row r="53" spans="1:8" ht="12.75" customHeight="1" x14ac:dyDescent="0.2">
      <c r="A53" s="31" t="s">
        <v>75</v>
      </c>
      <c r="B53" s="9"/>
      <c r="C53" s="9"/>
      <c r="D53" s="9"/>
      <c r="E53" s="12"/>
      <c r="G53" s="9"/>
    </row>
    <row r="54" spans="1:8" ht="12.75" customHeight="1" x14ac:dyDescent="0.2">
      <c r="A54" s="9"/>
      <c r="B54" s="31" t="s">
        <v>74</v>
      </c>
      <c r="C54" s="9"/>
      <c r="D54" s="9"/>
      <c r="E54" s="12" t="s">
        <v>1</v>
      </c>
      <c r="G54" s="30">
        <v>0</v>
      </c>
      <c r="H54" s="1" t="s">
        <v>416</v>
      </c>
    </row>
    <row r="55" spans="1:8" ht="12.75" customHeight="1" x14ac:dyDescent="0.2">
      <c r="A55" s="9"/>
      <c r="B55" s="31" t="s">
        <v>73</v>
      </c>
      <c r="C55" s="9"/>
      <c r="D55" s="9"/>
      <c r="E55" s="12" t="s">
        <v>1</v>
      </c>
      <c r="G55" s="30">
        <v>0</v>
      </c>
      <c r="H55" s="1" t="s">
        <v>417</v>
      </c>
    </row>
    <row r="56" spans="1:8" ht="12.75" customHeight="1" x14ac:dyDescent="0.2">
      <c r="A56" s="9"/>
      <c r="B56" s="29" t="s">
        <v>72</v>
      </c>
      <c r="C56" s="9"/>
      <c r="D56" s="9"/>
      <c r="E56" s="12" t="s">
        <v>70</v>
      </c>
      <c r="G56" s="11">
        <v>66.5</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7"/>
    </row>
    <row r="59" spans="1:8" ht="12.75" customHeight="1" x14ac:dyDescent="0.2">
      <c r="A59" s="9" t="s">
        <v>69</v>
      </c>
      <c r="B59" s="10"/>
      <c r="C59" s="9"/>
      <c r="D59" s="9"/>
      <c r="E59" s="12"/>
      <c r="F59" s="8"/>
      <c r="G59" s="25"/>
    </row>
    <row r="60" spans="1:8" ht="12.75" customHeight="1" x14ac:dyDescent="0.2">
      <c r="A60" s="9"/>
      <c r="B60" s="21" t="s">
        <v>68</v>
      </c>
      <c r="C60" s="9"/>
      <c r="D60" s="9"/>
      <c r="E60" s="12"/>
      <c r="F60" s="8"/>
      <c r="G60" s="23"/>
    </row>
    <row r="61" spans="1:8" ht="12.75" customHeight="1" x14ac:dyDescent="0.2">
      <c r="A61" s="9"/>
      <c r="B61" s="21"/>
      <c r="C61" s="21" t="s">
        <v>67</v>
      </c>
      <c r="D61" s="9"/>
      <c r="E61" s="12" t="s">
        <v>1</v>
      </c>
      <c r="F61" s="8"/>
      <c r="G61" s="18">
        <v>0</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1</v>
      </c>
      <c r="H63" s="1" t="s">
        <v>532</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0</v>
      </c>
    </row>
    <row r="66" spans="1:8" ht="12.75" customHeight="1" x14ac:dyDescent="0.2">
      <c r="A66" s="9"/>
      <c r="B66" s="21"/>
      <c r="C66" s="21" t="s">
        <v>62</v>
      </c>
      <c r="D66" s="9"/>
      <c r="E66" s="12" t="s">
        <v>1</v>
      </c>
      <c r="F66" s="8"/>
      <c r="G66" s="18">
        <v>1</v>
      </c>
      <c r="H66" s="1" t="s">
        <v>439</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87"/>
    </row>
    <row r="69" spans="1:8" ht="12.75" customHeight="1" x14ac:dyDescent="0.2">
      <c r="A69" s="16" t="s">
        <v>60</v>
      </c>
      <c r="B69" s="19"/>
      <c r="C69" s="16"/>
      <c r="D69" s="16"/>
      <c r="E69" s="15"/>
      <c r="F69" s="8"/>
      <c r="G69" s="8"/>
    </row>
    <row r="70" spans="1:8" ht="12.75" customHeight="1" x14ac:dyDescent="0.2">
      <c r="A70" s="16"/>
      <c r="B70" s="17" t="s">
        <v>59</v>
      </c>
      <c r="C70" s="16"/>
      <c r="D70" s="16"/>
      <c r="E70" s="15"/>
      <c r="F70" s="8"/>
      <c r="G70" s="88"/>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1</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90"/>
    </row>
    <row r="76" spans="1:8" ht="12.75" customHeight="1" x14ac:dyDescent="0.2">
      <c r="A76" s="9"/>
      <c r="B76" s="10"/>
      <c r="C76" s="9" t="s">
        <v>53</v>
      </c>
      <c r="D76" s="9"/>
      <c r="E76" s="12" t="s">
        <v>49</v>
      </c>
      <c r="F76" s="8"/>
      <c r="G76" s="42">
        <v>3632</v>
      </c>
      <c r="H76" s="1" t="s">
        <v>469</v>
      </c>
    </row>
    <row r="77" spans="1:8" ht="12.75" customHeight="1" x14ac:dyDescent="0.2">
      <c r="A77" s="9"/>
      <c r="B77" s="10"/>
      <c r="C77" s="9" t="s">
        <v>52</v>
      </c>
      <c r="D77" s="9"/>
      <c r="E77" s="12" t="s">
        <v>49</v>
      </c>
      <c r="F77" s="8"/>
      <c r="G77" s="42">
        <v>0</v>
      </c>
    </row>
    <row r="78" spans="1:8" ht="12.75" customHeight="1" x14ac:dyDescent="0.2">
      <c r="A78" s="9"/>
      <c r="B78" s="10"/>
      <c r="C78" s="9" t="s">
        <v>51</v>
      </c>
      <c r="D78" s="9"/>
      <c r="E78" s="12" t="s">
        <v>49</v>
      </c>
      <c r="F78" s="8"/>
      <c r="G78" s="30">
        <v>621</v>
      </c>
      <c r="H78" s="1" t="s">
        <v>470</v>
      </c>
    </row>
    <row r="79" spans="1:8" ht="12.75" customHeight="1" x14ac:dyDescent="0.2">
      <c r="A79" s="9"/>
      <c r="B79" s="10"/>
      <c r="C79" s="9" t="s">
        <v>50</v>
      </c>
      <c r="D79" s="9"/>
      <c r="E79" s="12" t="s">
        <v>49</v>
      </c>
      <c r="F79" s="8"/>
      <c r="G79" s="30">
        <v>0</v>
      </c>
    </row>
    <row r="80" spans="1:8" ht="12.75" customHeight="1" x14ac:dyDescent="0.2">
      <c r="A80" s="16"/>
      <c r="B80" s="17"/>
      <c r="C80" s="16"/>
      <c r="D80" s="16"/>
      <c r="E80" s="15"/>
      <c r="F80" s="8"/>
      <c r="G80" s="14"/>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7"/>
      <c r="H82" s="106" t="s">
        <v>428</v>
      </c>
    </row>
    <row r="83" spans="1:8" ht="12.75" customHeight="1" x14ac:dyDescent="0.2">
      <c r="H83" s="1" t="s">
        <v>655</v>
      </c>
    </row>
    <row r="84" spans="1:8" ht="12.75" customHeight="1" x14ac:dyDescent="0.2"/>
  </sheetData>
  <mergeCells count="2">
    <mergeCell ref="A5:D5"/>
    <mergeCell ref="H22:H23"/>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H84"/>
  <sheetViews>
    <sheetView showGridLines="0" workbookViewId="0"/>
  </sheetViews>
  <sheetFormatPr defaultColWidth="8.85546875" defaultRowHeight="12.75" x14ac:dyDescent="0.2"/>
  <cols>
    <col min="1" max="7" width="8.85546875" style="1"/>
    <col min="8" max="8" width="136.7109375" style="1" bestFit="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row r="5" spans="1:8" ht="12.75" customHeight="1" x14ac:dyDescent="0.2">
      <c r="A5" s="222" t="s">
        <v>46</v>
      </c>
      <c r="B5" s="222"/>
      <c r="C5" s="222"/>
      <c r="D5" s="222"/>
      <c r="E5" s="5" t="s">
        <v>45</v>
      </c>
      <c r="G5" s="79"/>
    </row>
    <row r="6" spans="1:8" ht="12.75" customHeight="1" x14ac:dyDescent="0.2">
      <c r="A6" s="79"/>
      <c r="B6" s="79"/>
      <c r="C6" s="79"/>
      <c r="D6" s="79"/>
      <c r="G6" s="79"/>
    </row>
    <row r="7" spans="1:8" ht="12.75" customHeight="1" x14ac:dyDescent="0.2">
      <c r="A7" s="31" t="s">
        <v>121</v>
      </c>
      <c r="B7" s="9"/>
      <c r="C7" s="9"/>
      <c r="D7" s="9"/>
    </row>
    <row r="8" spans="1:8" ht="12.75" customHeight="1" x14ac:dyDescent="0.2">
      <c r="A8" s="60" t="s">
        <v>120</v>
      </c>
      <c r="B8" s="9"/>
      <c r="C8" s="9"/>
      <c r="D8" s="9"/>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2"/>
    </row>
    <row r="17" spans="1:8" ht="12.75" customHeight="1" x14ac:dyDescent="0.2">
      <c r="A17" s="31" t="s">
        <v>112</v>
      </c>
      <c r="B17" s="9"/>
      <c r="C17" s="9"/>
      <c r="D17" s="9"/>
      <c r="E17" s="12"/>
      <c r="G17" s="9"/>
    </row>
    <row r="18" spans="1:8" ht="12.75" customHeight="1" x14ac:dyDescent="0.2">
      <c r="A18" s="9"/>
      <c r="B18" s="31" t="s">
        <v>111</v>
      </c>
      <c r="C18" s="9"/>
      <c r="D18" s="9"/>
      <c r="E18" s="12" t="s">
        <v>1</v>
      </c>
      <c r="G18" s="30" t="s">
        <v>303</v>
      </c>
    </row>
    <row r="19" spans="1:8" ht="12.75" customHeight="1" x14ac:dyDescent="0.2">
      <c r="A19" s="9"/>
      <c r="B19" s="31" t="s">
        <v>109</v>
      </c>
      <c r="C19" s="9"/>
      <c r="D19" s="9"/>
      <c r="E19" s="12" t="s">
        <v>1</v>
      </c>
      <c r="G19" s="30" t="s">
        <v>311</v>
      </c>
    </row>
    <row r="20" spans="1:8" ht="12.75" customHeight="1" x14ac:dyDescent="0.2">
      <c r="A20" s="9"/>
      <c r="B20" s="31" t="s">
        <v>108</v>
      </c>
      <c r="C20" s="9"/>
      <c r="D20" s="9"/>
      <c r="E20" s="12" t="s">
        <v>107</v>
      </c>
      <c r="G20" s="111">
        <v>42</v>
      </c>
      <c r="H20" s="1" t="s">
        <v>596</v>
      </c>
    </row>
    <row r="21" spans="1:8" ht="12.75" customHeight="1" x14ac:dyDescent="0.2">
      <c r="A21" s="9"/>
      <c r="B21" s="31" t="s">
        <v>106</v>
      </c>
      <c r="C21" s="9"/>
      <c r="D21" s="9"/>
      <c r="E21" s="12" t="s">
        <v>105</v>
      </c>
      <c r="G21" s="111">
        <v>8470</v>
      </c>
      <c r="H21" s="1" t="s">
        <v>594</v>
      </c>
    </row>
    <row r="22" spans="1:8" ht="12.75" customHeight="1" x14ac:dyDescent="0.2">
      <c r="A22" s="9"/>
      <c r="B22" s="31" t="s">
        <v>104</v>
      </c>
      <c r="C22" s="9"/>
      <c r="D22" s="9"/>
      <c r="E22" s="12" t="s">
        <v>103</v>
      </c>
      <c r="G22" s="111">
        <v>1500</v>
      </c>
      <c r="H22" s="232" t="s">
        <v>557</v>
      </c>
    </row>
    <row r="23" spans="1:8" ht="12.75" customHeight="1" x14ac:dyDescent="0.2">
      <c r="A23" s="9"/>
      <c r="B23" s="31" t="s">
        <v>102</v>
      </c>
      <c r="C23" s="9"/>
      <c r="D23" s="9"/>
      <c r="E23" s="12" t="s">
        <v>76</v>
      </c>
      <c r="G23" s="111">
        <v>94</v>
      </c>
      <c r="H23" s="232"/>
    </row>
    <row r="24" spans="1:8" ht="12.75" customHeight="1" x14ac:dyDescent="0.2">
      <c r="A24" s="9"/>
      <c r="B24" s="31" t="s">
        <v>607</v>
      </c>
      <c r="C24" s="9"/>
      <c r="D24" s="9"/>
      <c r="E24" s="12"/>
      <c r="G24" s="111">
        <v>47</v>
      </c>
      <c r="H24" s="117" t="s">
        <v>628</v>
      </c>
    </row>
    <row r="25" spans="1:8" ht="12.75" customHeight="1" x14ac:dyDescent="0.2">
      <c r="A25" s="9"/>
      <c r="B25" s="31" t="s">
        <v>608</v>
      </c>
      <c r="C25" s="9"/>
      <c r="D25" s="9"/>
      <c r="E25" s="12" t="s">
        <v>604</v>
      </c>
      <c r="G25" s="111">
        <v>2.7749999999999999</v>
      </c>
      <c r="H25" s="118" t="s">
        <v>809</v>
      </c>
    </row>
    <row r="26" spans="1:8" ht="12.75" customHeight="1" x14ac:dyDescent="0.2">
      <c r="A26" s="9"/>
      <c r="B26" s="31" t="s">
        <v>609</v>
      </c>
      <c r="C26" s="9"/>
      <c r="D26" s="9"/>
      <c r="E26" s="12" t="s">
        <v>605</v>
      </c>
      <c r="G26" s="111">
        <v>3</v>
      </c>
      <c r="H26" s="118" t="s">
        <v>809</v>
      </c>
    </row>
    <row r="27" spans="1:8" ht="12.75" customHeight="1" x14ac:dyDescent="0.2">
      <c r="A27" s="9"/>
      <c r="B27" s="31" t="s">
        <v>610</v>
      </c>
      <c r="C27" s="9"/>
      <c r="D27" s="9"/>
      <c r="E27" s="12" t="s">
        <v>101</v>
      </c>
      <c r="G27" s="11">
        <v>1821.1</v>
      </c>
      <c r="H27" s="1" t="s">
        <v>426</v>
      </c>
    </row>
    <row r="28" spans="1:8" ht="12.75" customHeight="1" x14ac:dyDescent="0.2">
      <c r="A28" s="9"/>
      <c r="B28" s="9"/>
      <c r="C28" s="9"/>
      <c r="D28" s="9"/>
      <c r="E28" s="12"/>
      <c r="G28" s="9"/>
    </row>
    <row r="29" spans="1:8" ht="12.75" customHeight="1" x14ac:dyDescent="0.2">
      <c r="A29" s="31" t="s">
        <v>100</v>
      </c>
      <c r="B29" s="9"/>
      <c r="C29" s="9"/>
      <c r="D29" s="9"/>
      <c r="E29" s="12"/>
      <c r="G29" s="9"/>
    </row>
    <row r="30" spans="1:8" ht="12.75" customHeight="1" x14ac:dyDescent="0.2">
      <c r="A30" s="9"/>
      <c r="B30" s="31" t="s">
        <v>99</v>
      </c>
      <c r="C30" s="9"/>
      <c r="D30" s="9"/>
      <c r="E30" s="12" t="s">
        <v>98</v>
      </c>
      <c r="G30" s="30">
        <v>24</v>
      </c>
    </row>
    <row r="31" spans="1:8" ht="12.75" customHeight="1" x14ac:dyDescent="0.2">
      <c r="A31" s="9"/>
      <c r="B31" s="29" t="s">
        <v>97</v>
      </c>
      <c r="C31" s="9"/>
      <c r="D31" s="9"/>
      <c r="E31" s="12"/>
      <c r="G31" s="53"/>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9"/>
    </row>
    <row r="40" spans="1:8" ht="12.75" customHeight="1" x14ac:dyDescent="0.2">
      <c r="A40" s="31" t="s">
        <v>88</v>
      </c>
      <c r="B40" s="9"/>
      <c r="C40" s="9"/>
      <c r="D40" s="9"/>
      <c r="E40" s="12"/>
      <c r="G40" s="47"/>
    </row>
    <row r="41" spans="1:8" ht="12.75" customHeight="1" x14ac:dyDescent="0.2">
      <c r="A41" s="45" t="s">
        <v>87</v>
      </c>
      <c r="B41" s="9"/>
      <c r="C41" s="9"/>
      <c r="D41" s="9"/>
      <c r="E41" s="12"/>
      <c r="G41" s="44"/>
    </row>
    <row r="42" spans="1:8" ht="12.75" customHeight="1" x14ac:dyDescent="0.2">
      <c r="A42" s="9"/>
      <c r="B42" s="31" t="s">
        <v>86</v>
      </c>
      <c r="C42" s="9"/>
      <c r="D42" s="9"/>
      <c r="E42" s="12" t="s">
        <v>70</v>
      </c>
      <c r="G42" s="30">
        <v>843</v>
      </c>
      <c r="H42" s="1" t="s">
        <v>453</v>
      </c>
    </row>
    <row r="43" spans="1:8" ht="12.75" customHeight="1" x14ac:dyDescent="0.2">
      <c r="A43" s="9"/>
      <c r="B43" s="31" t="s">
        <v>85</v>
      </c>
      <c r="C43" s="9"/>
      <c r="D43" s="9"/>
      <c r="E43" s="12" t="s">
        <v>83</v>
      </c>
      <c r="G43" s="30">
        <v>10.87</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0</v>
      </c>
      <c r="H48" s="118" t="s">
        <v>809</v>
      </c>
    </row>
    <row r="49" spans="1:8" ht="12.75" customHeight="1" x14ac:dyDescent="0.2">
      <c r="A49" s="9"/>
      <c r="B49" s="29" t="s">
        <v>77</v>
      </c>
      <c r="C49" s="9"/>
      <c r="D49" s="9"/>
      <c r="E49" s="12" t="s">
        <v>76</v>
      </c>
      <c r="G49" s="39">
        <v>0.57099999999999995</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8" t="s">
        <v>809</v>
      </c>
    </row>
    <row r="52" spans="1:8" ht="12.75" customHeight="1" x14ac:dyDescent="0.2">
      <c r="A52" s="9"/>
      <c r="B52" s="9"/>
      <c r="C52" s="9"/>
      <c r="D52" s="9"/>
      <c r="E52" s="12"/>
      <c r="G52" s="9"/>
    </row>
    <row r="53" spans="1:8" ht="12.75" customHeight="1" x14ac:dyDescent="0.2">
      <c r="A53" s="31" t="s">
        <v>75</v>
      </c>
      <c r="B53" s="9"/>
      <c r="C53" s="9"/>
      <c r="D53" s="9"/>
      <c r="E53" s="12"/>
      <c r="G53" s="9"/>
    </row>
    <row r="54" spans="1:8" ht="12.75" customHeight="1" x14ac:dyDescent="0.2">
      <c r="A54" s="9"/>
      <c r="B54" s="31" t="s">
        <v>74</v>
      </c>
      <c r="C54" s="9"/>
      <c r="D54" s="9"/>
      <c r="E54" s="12" t="s">
        <v>1</v>
      </c>
      <c r="G54" s="30">
        <v>0</v>
      </c>
      <c r="H54" s="1" t="s">
        <v>416</v>
      </c>
    </row>
    <row r="55" spans="1:8" ht="12.75" customHeight="1" x14ac:dyDescent="0.2">
      <c r="A55" s="9"/>
      <c r="B55" s="31" t="s">
        <v>73</v>
      </c>
      <c r="C55" s="9"/>
      <c r="D55" s="9"/>
      <c r="E55" s="12" t="s">
        <v>1</v>
      </c>
      <c r="G55" s="30">
        <v>1</v>
      </c>
      <c r="H55" s="1" t="s">
        <v>417</v>
      </c>
    </row>
    <row r="56" spans="1:8" ht="12.75" customHeight="1" x14ac:dyDescent="0.2">
      <c r="A56" s="9"/>
      <c r="B56" s="29" t="s">
        <v>72</v>
      </c>
      <c r="C56" s="9"/>
      <c r="D56" s="9"/>
      <c r="E56" s="12" t="s">
        <v>70</v>
      </c>
      <c r="G56" s="11">
        <v>66.5</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7"/>
    </row>
    <row r="59" spans="1:8" ht="12.75" customHeight="1" x14ac:dyDescent="0.2">
      <c r="A59" s="9" t="s">
        <v>69</v>
      </c>
      <c r="B59" s="10"/>
      <c r="C59" s="9"/>
      <c r="D59" s="9"/>
      <c r="E59" s="12"/>
      <c r="F59" s="8"/>
      <c r="G59" s="25"/>
    </row>
    <row r="60" spans="1:8" ht="12.75" customHeight="1" x14ac:dyDescent="0.2">
      <c r="A60" s="9"/>
      <c r="B60" s="21" t="s">
        <v>68</v>
      </c>
      <c r="C60" s="9"/>
      <c r="D60" s="9"/>
      <c r="E60" s="12"/>
      <c r="F60" s="8"/>
      <c r="G60" s="23"/>
    </row>
    <row r="61" spans="1:8" ht="12.75" customHeight="1" x14ac:dyDescent="0.2">
      <c r="A61" s="9"/>
      <c r="B61" s="21"/>
      <c r="C61" s="21" t="s">
        <v>67</v>
      </c>
      <c r="D61" s="9"/>
      <c r="E61" s="12" t="s">
        <v>1</v>
      </c>
      <c r="F61" s="8"/>
      <c r="G61" s="18">
        <v>0</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1</v>
      </c>
      <c r="H63" s="1" t="s">
        <v>532</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0</v>
      </c>
    </row>
    <row r="66" spans="1:8" ht="12.75" customHeight="1" x14ac:dyDescent="0.2">
      <c r="A66" s="9"/>
      <c r="B66" s="21"/>
      <c r="C66" s="21" t="s">
        <v>62</v>
      </c>
      <c r="D66" s="9"/>
      <c r="E66" s="12" t="s">
        <v>1</v>
      </c>
      <c r="F66" s="8"/>
      <c r="G66" s="18">
        <v>1</v>
      </c>
      <c r="H66" s="1" t="s">
        <v>439</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87"/>
    </row>
    <row r="69" spans="1:8" ht="12.75" customHeight="1" x14ac:dyDescent="0.2">
      <c r="A69" s="16" t="s">
        <v>60</v>
      </c>
      <c r="B69" s="19"/>
      <c r="C69" s="16"/>
      <c r="D69" s="16"/>
      <c r="E69" s="15"/>
      <c r="F69" s="8"/>
      <c r="G69" s="8"/>
    </row>
    <row r="70" spans="1:8" ht="12.75" customHeight="1" x14ac:dyDescent="0.2">
      <c r="A70" s="16"/>
      <c r="B70" s="17" t="s">
        <v>59</v>
      </c>
      <c r="C70" s="16"/>
      <c r="D70" s="16"/>
      <c r="E70" s="15"/>
      <c r="F70" s="8"/>
      <c r="G70" s="88"/>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1</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90"/>
    </row>
    <row r="76" spans="1:8" ht="12.75" customHeight="1" x14ac:dyDescent="0.2">
      <c r="A76" s="9"/>
      <c r="B76" s="10"/>
      <c r="C76" s="9" t="s">
        <v>53</v>
      </c>
      <c r="D76" s="9"/>
      <c r="E76" s="12" t="s">
        <v>49</v>
      </c>
      <c r="F76" s="8"/>
      <c r="G76" s="42">
        <v>3632</v>
      </c>
      <c r="H76" s="1" t="s">
        <v>469</v>
      </c>
    </row>
    <row r="77" spans="1:8" ht="12.75" customHeight="1" x14ac:dyDescent="0.2">
      <c r="A77" s="9"/>
      <c r="B77" s="10"/>
      <c r="C77" s="9" t="s">
        <v>52</v>
      </c>
      <c r="D77" s="9"/>
      <c r="E77" s="12" t="s">
        <v>49</v>
      </c>
      <c r="F77" s="8"/>
      <c r="G77" s="42">
        <v>0</v>
      </c>
    </row>
    <row r="78" spans="1:8" ht="12.75" customHeight="1" x14ac:dyDescent="0.2">
      <c r="A78" s="9"/>
      <c r="B78" s="10"/>
      <c r="C78" s="9" t="s">
        <v>51</v>
      </c>
      <c r="D78" s="9"/>
      <c r="E78" s="12" t="s">
        <v>49</v>
      </c>
      <c r="F78" s="8"/>
      <c r="G78" s="30">
        <v>621</v>
      </c>
      <c r="H78" s="1" t="s">
        <v>470</v>
      </c>
    </row>
    <row r="79" spans="1:8" ht="12.75" customHeight="1" x14ac:dyDescent="0.2">
      <c r="A79" s="9"/>
      <c r="B79" s="10"/>
      <c r="C79" s="9" t="s">
        <v>50</v>
      </c>
      <c r="D79" s="9"/>
      <c r="E79" s="12" t="s">
        <v>49</v>
      </c>
      <c r="F79" s="8"/>
      <c r="G79" s="30">
        <v>0</v>
      </c>
    </row>
    <row r="80" spans="1:8" ht="12.75" customHeight="1" x14ac:dyDescent="0.2">
      <c r="A80" s="16"/>
      <c r="B80" s="17"/>
      <c r="C80" s="16"/>
      <c r="D80" s="16"/>
      <c r="E80" s="15"/>
      <c r="F80" s="8"/>
      <c r="G80" s="14"/>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7"/>
      <c r="H82" s="106" t="s">
        <v>428</v>
      </c>
    </row>
    <row r="83" spans="1:8" ht="12.75" customHeight="1" x14ac:dyDescent="0.2">
      <c r="H83" s="1" t="s">
        <v>655</v>
      </c>
    </row>
    <row r="84" spans="1:8" ht="12.75" customHeight="1" x14ac:dyDescent="0.2"/>
  </sheetData>
  <mergeCells count="2">
    <mergeCell ref="A5:D5"/>
    <mergeCell ref="H22:H2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BD82"/>
  <sheetViews>
    <sheetView showGridLines="0" zoomScaleNormal="100" workbookViewId="0"/>
  </sheetViews>
  <sheetFormatPr defaultColWidth="8.85546875" defaultRowHeight="15" x14ac:dyDescent="0.25"/>
  <cols>
    <col min="1" max="21" width="8.85546875" style="1"/>
    <col min="22" max="22" width="8.85546875" style="69"/>
    <col min="23" max="23" width="8.85546875" style="1"/>
    <col min="24" max="25" width="8.85546875" style="69"/>
    <col min="26" max="43" width="8.85546875" style="1"/>
    <col min="44" max="44" width="8.85546875" style="69"/>
    <col min="45" max="16384" width="8.85546875" style="1"/>
  </cols>
  <sheetData>
    <row r="1" spans="1:56" s="62" customFormat="1" ht="19.5" customHeight="1" x14ac:dyDescent="0.3">
      <c r="A1" s="62" t="s">
        <v>123</v>
      </c>
    </row>
    <row r="2" spans="1:56" s="61" customFormat="1" ht="12.75" customHeight="1" x14ac:dyDescent="0.25">
      <c r="V2" s="72"/>
      <c r="X2" s="72"/>
      <c r="Y2" s="72"/>
      <c r="AR2" s="72"/>
    </row>
    <row r="3" spans="1:56" s="6" customFormat="1" ht="14.1" customHeight="1" x14ac:dyDescent="0.25">
      <c r="A3" s="6" t="s">
        <v>122</v>
      </c>
    </row>
    <row r="4" spans="1:56" s="61" customFormat="1" ht="12.75" customHeight="1" x14ac:dyDescent="0.25">
      <c r="V4" s="72"/>
      <c r="X4" s="72"/>
      <c r="Y4" s="72"/>
      <c r="AR4" s="72"/>
    </row>
    <row r="5" spans="1:56" ht="12.75" customHeight="1" x14ac:dyDescent="0.2">
      <c r="A5" s="222" t="s">
        <v>46</v>
      </c>
      <c r="B5" s="222"/>
      <c r="C5" s="222"/>
      <c r="D5" s="222"/>
      <c r="E5" s="5" t="s">
        <v>45</v>
      </c>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row>
    <row r="6" spans="1:56" ht="12.75" customHeight="1" x14ac:dyDescent="0.25">
      <c r="A6" s="71"/>
      <c r="B6" s="71"/>
      <c r="C6" s="71"/>
      <c r="D6" s="71"/>
      <c r="G6" s="71"/>
      <c r="H6" s="71"/>
      <c r="I6" s="71"/>
      <c r="J6" s="71"/>
      <c r="K6" s="71"/>
      <c r="L6" s="71"/>
      <c r="M6" s="71"/>
      <c r="N6" s="71"/>
      <c r="O6" s="71"/>
      <c r="P6" s="71"/>
    </row>
    <row r="7" spans="1:56" ht="12.75" customHeight="1" x14ac:dyDescent="0.25">
      <c r="A7" s="31" t="s">
        <v>121</v>
      </c>
      <c r="B7" s="9"/>
      <c r="C7" s="9"/>
      <c r="D7" s="9"/>
      <c r="G7" s="9"/>
      <c r="H7" s="2"/>
      <c r="I7" s="2"/>
      <c r="J7" s="2"/>
    </row>
    <row r="8" spans="1:56" ht="12.75" customHeight="1" x14ac:dyDescent="0.25">
      <c r="A8" s="60" t="s">
        <v>120</v>
      </c>
      <c r="B8" s="9"/>
      <c r="C8" s="9"/>
      <c r="D8" s="9"/>
      <c r="G8" s="9"/>
      <c r="H8" s="2"/>
      <c r="I8" s="2"/>
      <c r="J8" s="2"/>
    </row>
    <row r="9" spans="1:56" ht="12.75" customHeight="1" x14ac:dyDescent="0.25">
      <c r="A9" s="9"/>
      <c r="B9" s="59" t="s">
        <v>119</v>
      </c>
      <c r="C9" s="58"/>
      <c r="D9" s="58"/>
      <c r="E9" s="12" t="s">
        <v>1</v>
      </c>
      <c r="G9" s="36">
        <v>1</v>
      </c>
      <c r="H9" s="36">
        <v>1</v>
      </c>
      <c r="I9" s="36">
        <v>1</v>
      </c>
      <c r="J9" s="36">
        <v>1</v>
      </c>
      <c r="K9" s="36">
        <v>1</v>
      </c>
      <c r="L9" s="36">
        <v>1</v>
      </c>
      <c r="M9" s="36">
        <v>1</v>
      </c>
      <c r="N9" s="36">
        <v>1</v>
      </c>
      <c r="O9" s="36">
        <v>1</v>
      </c>
      <c r="P9" s="36">
        <v>1</v>
      </c>
      <c r="Q9" s="36">
        <v>1</v>
      </c>
      <c r="R9" s="36">
        <v>1</v>
      </c>
      <c r="S9" s="36">
        <v>1</v>
      </c>
      <c r="T9" s="36">
        <v>1</v>
      </c>
      <c r="U9" s="36">
        <v>1</v>
      </c>
      <c r="V9" s="36">
        <v>1</v>
      </c>
      <c r="W9" s="36">
        <v>1</v>
      </c>
      <c r="X9" s="36">
        <v>1</v>
      </c>
      <c r="Y9" s="36">
        <v>1</v>
      </c>
      <c r="Z9" s="36">
        <v>1</v>
      </c>
      <c r="AA9" s="36">
        <v>1</v>
      </c>
      <c r="AB9" s="36">
        <v>1</v>
      </c>
      <c r="AC9" s="36">
        <v>1</v>
      </c>
      <c r="AD9" s="36">
        <v>1</v>
      </c>
      <c r="AE9" s="36">
        <v>1</v>
      </c>
      <c r="AF9" s="36">
        <v>1</v>
      </c>
      <c r="AG9" s="36">
        <v>1</v>
      </c>
      <c r="AH9" s="36">
        <v>1</v>
      </c>
      <c r="AI9" s="36">
        <v>1</v>
      </c>
      <c r="AJ9" s="36">
        <v>1</v>
      </c>
      <c r="AK9" s="36">
        <v>1</v>
      </c>
      <c r="AL9" s="36">
        <v>1</v>
      </c>
      <c r="AM9" s="36">
        <v>1</v>
      </c>
      <c r="AN9" s="36">
        <v>1</v>
      </c>
      <c r="AO9" s="36">
        <v>1</v>
      </c>
      <c r="AP9" s="36">
        <v>1</v>
      </c>
      <c r="AQ9" s="36">
        <v>1</v>
      </c>
      <c r="AR9" s="36">
        <v>1</v>
      </c>
      <c r="AS9" s="36">
        <v>1</v>
      </c>
      <c r="AT9" s="36">
        <v>1</v>
      </c>
      <c r="AU9" s="36">
        <v>1</v>
      </c>
      <c r="AV9" s="36">
        <v>1</v>
      </c>
      <c r="AW9" s="36">
        <v>1</v>
      </c>
      <c r="AX9" s="36">
        <v>1</v>
      </c>
      <c r="AY9" s="36">
        <v>1</v>
      </c>
      <c r="AZ9" s="36">
        <v>1</v>
      </c>
      <c r="BA9" s="36">
        <v>1</v>
      </c>
      <c r="BB9" s="36">
        <v>1</v>
      </c>
      <c r="BC9" s="36">
        <v>1</v>
      </c>
      <c r="BD9" s="36">
        <v>1</v>
      </c>
    </row>
    <row r="10" spans="1:56" ht="12.75" customHeight="1" x14ac:dyDescent="0.25">
      <c r="A10" s="9"/>
      <c r="B10" s="59" t="s">
        <v>118</v>
      </c>
      <c r="C10" s="58"/>
      <c r="D10" s="58"/>
      <c r="E10" s="12" t="s">
        <v>1</v>
      </c>
      <c r="G10" s="36">
        <v>1</v>
      </c>
      <c r="H10" s="36">
        <v>0</v>
      </c>
      <c r="I10" s="36">
        <v>0</v>
      </c>
      <c r="J10" s="36">
        <v>1</v>
      </c>
      <c r="K10" s="36">
        <v>1</v>
      </c>
      <c r="L10" s="36">
        <v>0</v>
      </c>
      <c r="M10" s="36">
        <v>0</v>
      </c>
      <c r="N10" s="36">
        <v>0</v>
      </c>
      <c r="O10" s="36">
        <v>1</v>
      </c>
      <c r="P10" s="36">
        <v>1</v>
      </c>
      <c r="Q10" s="36">
        <v>0</v>
      </c>
      <c r="R10" s="36">
        <v>1</v>
      </c>
      <c r="S10" s="37">
        <v>0</v>
      </c>
      <c r="T10" s="36">
        <v>1</v>
      </c>
      <c r="U10" s="36">
        <v>0</v>
      </c>
      <c r="V10" s="36">
        <v>1</v>
      </c>
      <c r="W10" s="36">
        <v>1</v>
      </c>
      <c r="X10" s="36">
        <v>1</v>
      </c>
      <c r="Y10" s="36">
        <v>1</v>
      </c>
      <c r="Z10" s="36">
        <v>0</v>
      </c>
      <c r="AA10" s="36">
        <v>0</v>
      </c>
      <c r="AB10" s="36">
        <v>1</v>
      </c>
      <c r="AC10" s="36">
        <v>0</v>
      </c>
      <c r="AD10" s="36">
        <v>1</v>
      </c>
      <c r="AE10" s="36">
        <v>1</v>
      </c>
      <c r="AF10" s="36">
        <v>1</v>
      </c>
      <c r="AG10" s="36">
        <v>1</v>
      </c>
      <c r="AH10" s="36">
        <v>1</v>
      </c>
      <c r="AI10" s="36">
        <v>1</v>
      </c>
      <c r="AJ10" s="36">
        <v>1</v>
      </c>
      <c r="AK10" s="36">
        <v>0</v>
      </c>
      <c r="AL10" s="36">
        <v>0</v>
      </c>
      <c r="AM10" s="36">
        <v>1</v>
      </c>
      <c r="AN10" s="37">
        <v>1</v>
      </c>
      <c r="AO10" s="36">
        <v>0</v>
      </c>
      <c r="AP10" s="36">
        <v>0</v>
      </c>
      <c r="AQ10" s="36">
        <v>0</v>
      </c>
      <c r="AR10" s="36">
        <v>1</v>
      </c>
      <c r="AS10" s="36">
        <v>0</v>
      </c>
      <c r="AT10" s="36">
        <v>1</v>
      </c>
      <c r="AU10" s="36">
        <v>0</v>
      </c>
      <c r="AV10" s="36">
        <v>1</v>
      </c>
      <c r="AW10" s="36">
        <v>0</v>
      </c>
      <c r="AX10" s="36">
        <v>1</v>
      </c>
      <c r="AY10" s="36">
        <v>1</v>
      </c>
      <c r="AZ10" s="36">
        <v>0</v>
      </c>
      <c r="BA10" s="36">
        <v>0</v>
      </c>
      <c r="BB10" s="36">
        <v>1</v>
      </c>
      <c r="BC10" s="36">
        <v>1</v>
      </c>
      <c r="BD10" s="36">
        <v>0</v>
      </c>
    </row>
    <row r="11" spans="1:56" ht="12.75" customHeight="1" x14ac:dyDescent="0.25">
      <c r="A11" s="9"/>
      <c r="B11" s="59" t="s">
        <v>117</v>
      </c>
      <c r="C11" s="58"/>
      <c r="D11" s="58"/>
      <c r="E11" s="12" t="s">
        <v>1</v>
      </c>
      <c r="G11" s="36">
        <v>0</v>
      </c>
      <c r="H11" s="36">
        <v>0</v>
      </c>
      <c r="I11" s="36">
        <v>0</v>
      </c>
      <c r="J11" s="36">
        <v>0</v>
      </c>
      <c r="K11" s="36">
        <v>0</v>
      </c>
      <c r="L11" s="36">
        <v>0</v>
      </c>
      <c r="M11" s="36">
        <v>0</v>
      </c>
      <c r="N11" s="36">
        <v>0</v>
      </c>
      <c r="O11" s="36">
        <v>0</v>
      </c>
      <c r="P11" s="36">
        <v>0</v>
      </c>
      <c r="Q11" s="36">
        <v>0</v>
      </c>
      <c r="R11" s="36">
        <v>0</v>
      </c>
      <c r="S11" s="36">
        <v>0</v>
      </c>
      <c r="T11" s="36">
        <v>0</v>
      </c>
      <c r="U11" s="36">
        <v>0</v>
      </c>
      <c r="V11" s="36">
        <v>0</v>
      </c>
      <c r="W11" s="36">
        <v>0</v>
      </c>
      <c r="X11" s="36">
        <v>0</v>
      </c>
      <c r="Y11" s="36">
        <v>0</v>
      </c>
      <c r="Z11" s="36">
        <v>0</v>
      </c>
      <c r="AA11" s="36">
        <v>0</v>
      </c>
      <c r="AB11" s="36">
        <v>0</v>
      </c>
      <c r="AC11" s="36">
        <v>0</v>
      </c>
      <c r="AD11" s="36">
        <v>0</v>
      </c>
      <c r="AE11" s="36">
        <v>0</v>
      </c>
      <c r="AF11" s="36">
        <v>0</v>
      </c>
      <c r="AG11" s="36">
        <v>0</v>
      </c>
      <c r="AH11" s="36">
        <v>0</v>
      </c>
      <c r="AI11" s="36">
        <v>0</v>
      </c>
      <c r="AJ11" s="36">
        <v>0</v>
      </c>
      <c r="AK11" s="36">
        <v>0</v>
      </c>
      <c r="AL11" s="36">
        <v>0</v>
      </c>
      <c r="AM11" s="36">
        <v>0</v>
      </c>
      <c r="AN11" s="37">
        <v>0</v>
      </c>
      <c r="AO11" s="36">
        <v>0</v>
      </c>
      <c r="AP11" s="36">
        <v>0</v>
      </c>
      <c r="AQ11" s="36">
        <v>0</v>
      </c>
      <c r="AR11" s="36">
        <v>0</v>
      </c>
      <c r="AS11" s="36">
        <v>0</v>
      </c>
      <c r="AT11" s="36">
        <v>0</v>
      </c>
      <c r="AU11" s="36">
        <v>0</v>
      </c>
      <c r="AV11" s="36">
        <v>0</v>
      </c>
      <c r="AW11" s="36">
        <v>0</v>
      </c>
      <c r="AX11" s="36">
        <v>0</v>
      </c>
      <c r="AY11" s="36">
        <v>0</v>
      </c>
      <c r="AZ11" s="36">
        <v>0</v>
      </c>
      <c r="BA11" s="36">
        <v>0</v>
      </c>
      <c r="BB11" s="36">
        <v>1</v>
      </c>
      <c r="BC11" s="36">
        <v>0</v>
      </c>
      <c r="BD11" s="36">
        <v>0</v>
      </c>
    </row>
    <row r="12" spans="1:56" ht="12.75" customHeight="1" x14ac:dyDescent="0.25">
      <c r="A12" s="9"/>
      <c r="B12" s="59" t="s">
        <v>116</v>
      </c>
      <c r="C12" s="58"/>
      <c r="D12" s="58"/>
      <c r="E12" s="12" t="s">
        <v>1</v>
      </c>
      <c r="G12" s="36">
        <v>0</v>
      </c>
      <c r="H12" s="36">
        <v>1</v>
      </c>
      <c r="I12" s="36">
        <v>1</v>
      </c>
      <c r="J12" s="36">
        <v>0</v>
      </c>
      <c r="K12" s="36">
        <v>0</v>
      </c>
      <c r="L12" s="36">
        <v>1</v>
      </c>
      <c r="M12" s="36">
        <v>1</v>
      </c>
      <c r="N12" s="36">
        <v>0</v>
      </c>
      <c r="O12" s="36">
        <v>0</v>
      </c>
      <c r="P12" s="36">
        <v>0</v>
      </c>
      <c r="Q12" s="36">
        <v>0</v>
      </c>
      <c r="R12" s="36">
        <v>0</v>
      </c>
      <c r="S12" s="36">
        <v>1</v>
      </c>
      <c r="T12" s="36">
        <v>0</v>
      </c>
      <c r="U12" s="36">
        <v>0</v>
      </c>
      <c r="V12" s="36">
        <v>0</v>
      </c>
      <c r="W12" s="36">
        <v>0</v>
      </c>
      <c r="X12" s="36">
        <v>0</v>
      </c>
      <c r="Y12" s="36">
        <v>0</v>
      </c>
      <c r="Z12" s="36">
        <v>1</v>
      </c>
      <c r="AA12" s="36">
        <v>0</v>
      </c>
      <c r="AB12" s="36">
        <v>0</v>
      </c>
      <c r="AC12" s="36">
        <v>1</v>
      </c>
      <c r="AD12" s="36">
        <v>0</v>
      </c>
      <c r="AE12" s="36">
        <v>0</v>
      </c>
      <c r="AF12" s="36">
        <v>0</v>
      </c>
      <c r="AG12" s="36">
        <v>0</v>
      </c>
      <c r="AH12" s="36">
        <v>0</v>
      </c>
      <c r="AI12" s="36">
        <v>0</v>
      </c>
      <c r="AJ12" s="36">
        <v>0</v>
      </c>
      <c r="AK12" s="36">
        <v>0</v>
      </c>
      <c r="AL12" s="36">
        <v>1</v>
      </c>
      <c r="AM12" s="36">
        <v>0</v>
      </c>
      <c r="AN12" s="37">
        <v>0</v>
      </c>
      <c r="AO12" s="36">
        <v>1</v>
      </c>
      <c r="AP12" s="36">
        <v>0</v>
      </c>
      <c r="AQ12" s="36">
        <v>0</v>
      </c>
      <c r="AR12" s="36">
        <v>0</v>
      </c>
      <c r="AS12" s="36">
        <v>0</v>
      </c>
      <c r="AT12" s="36">
        <v>0</v>
      </c>
      <c r="AU12" s="36">
        <v>1</v>
      </c>
      <c r="AV12" s="36">
        <v>0</v>
      </c>
      <c r="AW12" s="36">
        <v>1</v>
      </c>
      <c r="AX12" s="36">
        <v>0</v>
      </c>
      <c r="AY12" s="36">
        <v>0</v>
      </c>
      <c r="AZ12" s="36">
        <v>1</v>
      </c>
      <c r="BA12" s="36">
        <v>0</v>
      </c>
      <c r="BB12" s="36">
        <v>0</v>
      </c>
      <c r="BC12" s="36">
        <v>0</v>
      </c>
      <c r="BD12" s="36">
        <v>1</v>
      </c>
    </row>
    <row r="13" spans="1:56" ht="12.75" customHeight="1" x14ac:dyDescent="0.25">
      <c r="A13" s="9"/>
      <c r="B13" s="59" t="s">
        <v>115</v>
      </c>
      <c r="C13" s="58"/>
      <c r="D13" s="58"/>
      <c r="E13" s="12" t="s">
        <v>1</v>
      </c>
      <c r="G13" s="36">
        <v>0</v>
      </c>
      <c r="H13" s="36">
        <v>0</v>
      </c>
      <c r="I13" s="36">
        <v>0</v>
      </c>
      <c r="J13" s="36">
        <v>0</v>
      </c>
      <c r="K13" s="36">
        <v>0</v>
      </c>
      <c r="L13" s="36">
        <v>0</v>
      </c>
      <c r="M13" s="36">
        <v>0</v>
      </c>
      <c r="N13" s="36">
        <v>0</v>
      </c>
      <c r="O13" s="36">
        <v>0</v>
      </c>
      <c r="P13" s="36">
        <v>0</v>
      </c>
      <c r="Q13" s="36">
        <v>0</v>
      </c>
      <c r="R13" s="36">
        <v>0</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0</v>
      </c>
      <c r="AL13" s="36">
        <v>0</v>
      </c>
      <c r="AM13" s="36">
        <v>0</v>
      </c>
      <c r="AN13" s="36">
        <v>0</v>
      </c>
      <c r="AO13" s="36">
        <v>0</v>
      </c>
      <c r="AP13" s="36">
        <v>0</v>
      </c>
      <c r="AQ13" s="36">
        <v>0</v>
      </c>
      <c r="AR13" s="36">
        <v>0</v>
      </c>
      <c r="AS13" s="36">
        <v>0</v>
      </c>
      <c r="AT13" s="36">
        <v>0</v>
      </c>
      <c r="AU13" s="36">
        <v>0</v>
      </c>
      <c r="AV13" s="36">
        <v>0</v>
      </c>
      <c r="AW13" s="36">
        <v>0</v>
      </c>
      <c r="AX13" s="36">
        <v>0</v>
      </c>
      <c r="AY13" s="36">
        <v>0</v>
      </c>
      <c r="AZ13" s="36">
        <v>0</v>
      </c>
      <c r="BA13" s="36">
        <v>0</v>
      </c>
      <c r="BB13" s="36">
        <v>0</v>
      </c>
      <c r="BC13" s="36">
        <v>0</v>
      </c>
      <c r="BD13" s="36">
        <v>0</v>
      </c>
    </row>
    <row r="14" spans="1:56" ht="12.75" customHeight="1" x14ac:dyDescent="0.25">
      <c r="A14" s="9"/>
      <c r="B14" s="59" t="s">
        <v>114</v>
      </c>
      <c r="C14" s="58"/>
      <c r="D14" s="58"/>
      <c r="E14" s="12" t="s">
        <v>1</v>
      </c>
      <c r="G14" s="36">
        <v>0</v>
      </c>
      <c r="H14" s="36">
        <v>0</v>
      </c>
      <c r="I14" s="36">
        <v>0</v>
      </c>
      <c r="J14" s="36">
        <v>0</v>
      </c>
      <c r="K14" s="36">
        <v>0</v>
      </c>
      <c r="L14" s="36">
        <v>0</v>
      </c>
      <c r="M14" s="36">
        <v>0</v>
      </c>
      <c r="N14" s="36">
        <v>0</v>
      </c>
      <c r="O14" s="36">
        <v>0</v>
      </c>
      <c r="P14" s="36">
        <v>0</v>
      </c>
      <c r="Q14" s="36">
        <v>0</v>
      </c>
      <c r="R14" s="36">
        <v>0</v>
      </c>
      <c r="S14" s="36">
        <v>0</v>
      </c>
      <c r="T14" s="36">
        <v>0</v>
      </c>
      <c r="U14" s="36">
        <v>0</v>
      </c>
      <c r="V14" s="36">
        <v>0</v>
      </c>
      <c r="W14" s="36">
        <v>0</v>
      </c>
      <c r="X14" s="37">
        <v>1</v>
      </c>
      <c r="Y14" s="36">
        <v>0</v>
      </c>
      <c r="Z14" s="36">
        <v>0</v>
      </c>
      <c r="AA14" s="36">
        <v>0</v>
      </c>
      <c r="AB14" s="36">
        <v>0</v>
      </c>
      <c r="AC14" s="36">
        <v>0</v>
      </c>
      <c r="AD14" s="36">
        <v>0</v>
      </c>
      <c r="AE14" s="36">
        <v>0</v>
      </c>
      <c r="AF14" s="36">
        <v>0</v>
      </c>
      <c r="AG14" s="36">
        <v>0</v>
      </c>
      <c r="AH14" s="36">
        <v>0</v>
      </c>
      <c r="AI14" s="36">
        <v>0</v>
      </c>
      <c r="AJ14" s="36">
        <v>0</v>
      </c>
      <c r="AK14" s="36">
        <v>0</v>
      </c>
      <c r="AL14" s="36">
        <v>0</v>
      </c>
      <c r="AM14" s="36">
        <v>0</v>
      </c>
      <c r="AN14" s="36">
        <v>0</v>
      </c>
      <c r="AO14" s="37">
        <v>1</v>
      </c>
      <c r="AP14" s="36">
        <v>0</v>
      </c>
      <c r="AQ14" s="36">
        <v>0</v>
      </c>
      <c r="AR14" s="36">
        <v>0</v>
      </c>
      <c r="AS14" s="36">
        <v>0</v>
      </c>
      <c r="AT14" s="36">
        <v>0</v>
      </c>
      <c r="AU14" s="36">
        <v>0</v>
      </c>
      <c r="AV14" s="36">
        <v>0</v>
      </c>
      <c r="AW14" s="36">
        <v>0</v>
      </c>
      <c r="AX14" s="36">
        <v>0</v>
      </c>
      <c r="AY14" s="36">
        <v>0</v>
      </c>
      <c r="AZ14" s="36">
        <v>0</v>
      </c>
      <c r="BA14" s="36">
        <v>0</v>
      </c>
      <c r="BB14" s="36">
        <v>0</v>
      </c>
      <c r="BC14" s="36">
        <v>0</v>
      </c>
      <c r="BD14" s="36">
        <v>0</v>
      </c>
    </row>
    <row r="15" spans="1:56" ht="12.75" customHeight="1" x14ac:dyDescent="0.2">
      <c r="A15" s="9"/>
      <c r="B15" s="4" t="s">
        <v>113</v>
      </c>
      <c r="C15" s="58"/>
      <c r="D15" s="58"/>
      <c r="E15" s="12" t="s">
        <v>1</v>
      </c>
      <c r="G15" s="36">
        <v>1</v>
      </c>
      <c r="H15" s="36">
        <v>1</v>
      </c>
      <c r="I15" s="36">
        <v>0</v>
      </c>
      <c r="J15" s="36">
        <v>0</v>
      </c>
      <c r="K15" s="36">
        <v>0</v>
      </c>
      <c r="L15" s="36">
        <v>0</v>
      </c>
      <c r="M15" s="36">
        <v>0</v>
      </c>
      <c r="N15" s="36">
        <v>0</v>
      </c>
      <c r="O15" s="36">
        <v>0</v>
      </c>
      <c r="P15" s="36">
        <v>0</v>
      </c>
      <c r="Q15" s="36">
        <v>0</v>
      </c>
      <c r="R15" s="37">
        <v>1</v>
      </c>
      <c r="S15" s="37">
        <v>1</v>
      </c>
      <c r="T15" s="36">
        <v>0</v>
      </c>
      <c r="U15" s="36">
        <v>0</v>
      </c>
      <c r="V15" s="37">
        <v>1</v>
      </c>
      <c r="W15" s="36">
        <v>0</v>
      </c>
      <c r="X15" s="36">
        <v>0</v>
      </c>
      <c r="Y15" s="37">
        <v>1</v>
      </c>
      <c r="Z15" s="36">
        <v>0</v>
      </c>
      <c r="AA15" s="36">
        <v>0</v>
      </c>
      <c r="AB15" s="36">
        <v>0</v>
      </c>
      <c r="AC15" s="36">
        <v>0</v>
      </c>
      <c r="AD15" s="36">
        <v>0</v>
      </c>
      <c r="AE15" s="36">
        <v>0</v>
      </c>
      <c r="AF15" s="36">
        <v>0</v>
      </c>
      <c r="AG15" s="36">
        <v>0</v>
      </c>
      <c r="AH15" s="36">
        <v>0</v>
      </c>
      <c r="AI15" s="36">
        <v>0</v>
      </c>
      <c r="AJ15" s="36">
        <v>0</v>
      </c>
      <c r="AK15" s="36">
        <v>0</v>
      </c>
      <c r="AL15" s="36">
        <v>0</v>
      </c>
      <c r="AM15" s="36">
        <v>0</v>
      </c>
      <c r="AN15" s="37">
        <v>1</v>
      </c>
      <c r="AO15" s="36">
        <v>0</v>
      </c>
      <c r="AP15" s="36">
        <v>0</v>
      </c>
      <c r="AQ15" s="36">
        <v>0</v>
      </c>
      <c r="AR15" s="37">
        <v>1</v>
      </c>
      <c r="AS15" s="36">
        <v>0</v>
      </c>
      <c r="AT15" s="36">
        <v>0</v>
      </c>
      <c r="AU15" s="36">
        <v>0</v>
      </c>
      <c r="AV15" s="36">
        <v>0</v>
      </c>
      <c r="AW15" s="36">
        <v>0</v>
      </c>
      <c r="AX15" s="36">
        <v>0</v>
      </c>
      <c r="AY15" s="36">
        <v>0</v>
      </c>
      <c r="AZ15" s="36">
        <v>0</v>
      </c>
      <c r="BA15" s="36">
        <v>0</v>
      </c>
      <c r="BB15" s="36">
        <v>0</v>
      </c>
      <c r="BC15" s="36">
        <v>0</v>
      </c>
      <c r="BD15" s="36">
        <v>0</v>
      </c>
    </row>
    <row r="16" spans="1:56" ht="12.75" customHeight="1" x14ac:dyDescent="0.2">
      <c r="A16" s="9"/>
      <c r="B16" s="9"/>
      <c r="C16" s="9"/>
      <c r="D16" s="9"/>
      <c r="E16" s="3"/>
      <c r="G16" s="2"/>
      <c r="H16" s="2"/>
      <c r="I16" s="2"/>
      <c r="J16" s="2"/>
      <c r="K16" s="2"/>
      <c r="L16" s="2"/>
      <c r="M16" s="2"/>
      <c r="N16" s="2"/>
      <c r="O16" s="2"/>
      <c r="P16" s="2"/>
      <c r="Q16" s="57"/>
      <c r="R16" s="57"/>
      <c r="S16" s="57"/>
      <c r="T16" s="57"/>
      <c r="U16" s="57"/>
      <c r="V16" s="73"/>
      <c r="W16" s="57"/>
      <c r="X16" s="73"/>
      <c r="Y16" s="73"/>
      <c r="Z16" s="57"/>
      <c r="AA16" s="57"/>
      <c r="AB16" s="57"/>
      <c r="AC16" s="57"/>
      <c r="AD16" s="57"/>
      <c r="AE16" s="57"/>
      <c r="AF16" s="57"/>
      <c r="AG16" s="57"/>
      <c r="AH16" s="57"/>
      <c r="AI16" s="57"/>
      <c r="AJ16" s="57"/>
      <c r="AK16" s="57"/>
      <c r="AL16" s="57"/>
      <c r="AM16" s="57"/>
      <c r="AN16" s="57"/>
      <c r="AO16" s="57"/>
      <c r="AP16" s="57"/>
      <c r="AQ16" s="57"/>
      <c r="AR16" s="73"/>
      <c r="AS16" s="57"/>
      <c r="AT16" s="57"/>
      <c r="AU16" s="57"/>
      <c r="AV16" s="57"/>
      <c r="AW16" s="57"/>
      <c r="AX16" s="57"/>
      <c r="AY16" s="57"/>
      <c r="AZ16" s="57"/>
      <c r="BA16" s="57"/>
      <c r="BB16" s="57"/>
      <c r="BC16" s="57"/>
      <c r="BD16" s="57"/>
    </row>
    <row r="17" spans="1:56" ht="12.75" customHeight="1" x14ac:dyDescent="0.2">
      <c r="A17" s="31" t="s">
        <v>112</v>
      </c>
      <c r="B17" s="9"/>
      <c r="C17" s="9"/>
      <c r="D17" s="9"/>
      <c r="E17" s="12"/>
      <c r="G17" s="9"/>
      <c r="H17" s="9"/>
      <c r="I17" s="9"/>
      <c r="J17" s="9"/>
      <c r="K17" s="9"/>
      <c r="L17" s="9"/>
      <c r="M17" s="9"/>
      <c r="N17" s="9"/>
      <c r="O17" s="9"/>
      <c r="P17" s="9"/>
      <c r="Q17" s="32"/>
      <c r="R17" s="32"/>
      <c r="S17" s="32"/>
      <c r="T17" s="32"/>
      <c r="U17" s="32"/>
      <c r="V17" s="74"/>
      <c r="W17" s="32"/>
      <c r="X17" s="74"/>
      <c r="Y17" s="74"/>
      <c r="Z17" s="32"/>
      <c r="AA17" s="32"/>
      <c r="AB17" s="32"/>
      <c r="AC17" s="32"/>
      <c r="AD17" s="32"/>
      <c r="AE17" s="32"/>
      <c r="AF17" s="32"/>
      <c r="AG17" s="32"/>
      <c r="AH17" s="32"/>
      <c r="AI17" s="32"/>
      <c r="AJ17" s="32"/>
      <c r="AK17" s="32"/>
      <c r="AL17" s="32"/>
      <c r="AM17" s="32"/>
      <c r="AN17" s="32"/>
      <c r="AO17" s="32"/>
      <c r="AP17" s="32"/>
      <c r="AQ17" s="32"/>
      <c r="AR17" s="74"/>
      <c r="AS17" s="32"/>
      <c r="AT17" s="32"/>
      <c r="AU17" s="32"/>
      <c r="AV17" s="32"/>
      <c r="AW17" s="32"/>
      <c r="AX17" s="32"/>
      <c r="AY17" s="32"/>
      <c r="AZ17" s="32"/>
      <c r="BA17" s="32"/>
      <c r="BB17" s="32"/>
      <c r="BC17" s="32"/>
      <c r="BD17" s="32"/>
    </row>
    <row r="18" spans="1:56" ht="12.75" customHeight="1" x14ac:dyDescent="0.2">
      <c r="A18" s="9"/>
      <c r="B18" s="31" t="s">
        <v>111</v>
      </c>
      <c r="C18" s="9"/>
      <c r="D18" s="9"/>
      <c r="E18" s="12" t="s">
        <v>1</v>
      </c>
      <c r="G18" s="30" t="s">
        <v>110</v>
      </c>
      <c r="H18" s="30" t="s">
        <v>110</v>
      </c>
      <c r="I18" s="30" t="s">
        <v>110</v>
      </c>
      <c r="J18" s="30" t="s">
        <v>110</v>
      </c>
      <c r="K18" s="30" t="s">
        <v>110</v>
      </c>
      <c r="L18" s="30" t="s">
        <v>110</v>
      </c>
      <c r="M18" s="30" t="s">
        <v>110</v>
      </c>
      <c r="N18" s="30" t="s">
        <v>110</v>
      </c>
      <c r="O18" s="30" t="s">
        <v>110</v>
      </c>
      <c r="P18" s="30" t="s">
        <v>110</v>
      </c>
      <c r="Q18" s="30" t="s">
        <v>110</v>
      </c>
      <c r="R18" s="30" t="s">
        <v>110</v>
      </c>
      <c r="S18" s="30" t="s">
        <v>110</v>
      </c>
      <c r="T18" s="30" t="s">
        <v>110</v>
      </c>
      <c r="U18" s="30" t="s">
        <v>110</v>
      </c>
      <c r="V18" s="30" t="s">
        <v>110</v>
      </c>
      <c r="W18" s="30" t="s">
        <v>110</v>
      </c>
      <c r="X18" s="30" t="s">
        <v>110</v>
      </c>
      <c r="Y18" s="30" t="s">
        <v>110</v>
      </c>
      <c r="Z18" s="30" t="s">
        <v>110</v>
      </c>
      <c r="AA18" s="30" t="s">
        <v>110</v>
      </c>
      <c r="AB18" s="30" t="s">
        <v>110</v>
      </c>
      <c r="AC18" s="30" t="s">
        <v>110</v>
      </c>
      <c r="AD18" s="30" t="s">
        <v>110</v>
      </c>
      <c r="AE18" s="30" t="s">
        <v>110</v>
      </c>
      <c r="AF18" s="30" t="s">
        <v>110</v>
      </c>
      <c r="AG18" s="30" t="s">
        <v>110</v>
      </c>
      <c r="AH18" s="30" t="s">
        <v>110</v>
      </c>
      <c r="AI18" s="30" t="s">
        <v>110</v>
      </c>
      <c r="AJ18" s="30" t="s">
        <v>110</v>
      </c>
      <c r="AK18" s="30" t="s">
        <v>110</v>
      </c>
      <c r="AL18" s="30" t="s">
        <v>110</v>
      </c>
      <c r="AM18" s="30" t="s">
        <v>110</v>
      </c>
      <c r="AN18" s="30" t="s">
        <v>110</v>
      </c>
      <c r="AO18" s="30" t="s">
        <v>110</v>
      </c>
      <c r="AP18" s="30" t="s">
        <v>110</v>
      </c>
      <c r="AQ18" s="30" t="s">
        <v>110</v>
      </c>
      <c r="AR18" s="30" t="s">
        <v>110</v>
      </c>
      <c r="AS18" s="30" t="s">
        <v>110</v>
      </c>
      <c r="AT18" s="30" t="s">
        <v>110</v>
      </c>
      <c r="AU18" s="30" t="s">
        <v>110</v>
      </c>
      <c r="AV18" s="30" t="s">
        <v>110</v>
      </c>
      <c r="AW18" s="30" t="s">
        <v>110</v>
      </c>
      <c r="AX18" s="30" t="s">
        <v>110</v>
      </c>
      <c r="AY18" s="30" t="s">
        <v>110</v>
      </c>
      <c r="AZ18" s="30" t="s">
        <v>110</v>
      </c>
      <c r="BA18" s="30" t="s">
        <v>110</v>
      </c>
      <c r="BB18" s="30" t="s">
        <v>110</v>
      </c>
      <c r="BC18" s="30" t="s">
        <v>110</v>
      </c>
      <c r="BD18" s="30" t="s">
        <v>110</v>
      </c>
    </row>
    <row r="19" spans="1:56" ht="12.75" customHeight="1" x14ac:dyDescent="0.2">
      <c r="A19" s="9"/>
      <c r="B19" s="31" t="s">
        <v>109</v>
      </c>
      <c r="C19" s="9"/>
      <c r="D19" s="9"/>
      <c r="E19" s="12" t="s">
        <v>1</v>
      </c>
      <c r="G19" s="36" t="s">
        <v>124</v>
      </c>
      <c r="H19" s="36" t="s">
        <v>125</v>
      </c>
      <c r="I19" s="36" t="s">
        <v>126</v>
      </c>
      <c r="J19" s="36" t="s">
        <v>127</v>
      </c>
      <c r="K19" s="36" t="s">
        <v>128</v>
      </c>
      <c r="L19" s="36" t="s">
        <v>129</v>
      </c>
      <c r="M19" s="36" t="s">
        <v>130</v>
      </c>
      <c r="N19" s="36" t="s">
        <v>131</v>
      </c>
      <c r="O19" s="36" t="s">
        <v>132</v>
      </c>
      <c r="P19" s="36" t="s">
        <v>133</v>
      </c>
      <c r="Q19" s="36" t="s">
        <v>134</v>
      </c>
      <c r="R19" s="36" t="s">
        <v>135</v>
      </c>
      <c r="S19" s="36" t="s">
        <v>136</v>
      </c>
      <c r="T19" s="36" t="s">
        <v>137</v>
      </c>
      <c r="U19" s="36" t="s">
        <v>138</v>
      </c>
      <c r="V19" s="36" t="s">
        <v>139</v>
      </c>
      <c r="W19" s="36" t="s">
        <v>140</v>
      </c>
      <c r="X19" s="36" t="s">
        <v>141</v>
      </c>
      <c r="Y19" s="36" t="s">
        <v>142</v>
      </c>
      <c r="Z19" s="36" t="s">
        <v>143</v>
      </c>
      <c r="AA19" s="36" t="s">
        <v>144</v>
      </c>
      <c r="AB19" s="36" t="s">
        <v>145</v>
      </c>
      <c r="AC19" s="36" t="s">
        <v>146</v>
      </c>
      <c r="AD19" s="36" t="s">
        <v>147</v>
      </c>
      <c r="AE19" s="36" t="s">
        <v>148</v>
      </c>
      <c r="AF19" s="36" t="s">
        <v>149</v>
      </c>
      <c r="AG19" s="36" t="s">
        <v>150</v>
      </c>
      <c r="AH19" s="36" t="s">
        <v>151</v>
      </c>
      <c r="AI19" s="36" t="s">
        <v>152</v>
      </c>
      <c r="AJ19" s="36" t="s">
        <v>153</v>
      </c>
      <c r="AK19" s="36" t="s">
        <v>154</v>
      </c>
      <c r="AL19" s="36" t="s">
        <v>155</v>
      </c>
      <c r="AM19" s="36" t="s">
        <v>156</v>
      </c>
      <c r="AN19" s="36" t="s">
        <v>157</v>
      </c>
      <c r="AO19" s="36" t="s">
        <v>158</v>
      </c>
      <c r="AP19" s="36" t="s">
        <v>159</v>
      </c>
      <c r="AQ19" s="36" t="s">
        <v>160</v>
      </c>
      <c r="AR19" s="36" t="s">
        <v>161</v>
      </c>
      <c r="AS19" s="36" t="s">
        <v>162</v>
      </c>
      <c r="AT19" s="36" t="s">
        <v>163</v>
      </c>
      <c r="AU19" s="36" t="s">
        <v>164</v>
      </c>
      <c r="AV19" s="36" t="s">
        <v>165</v>
      </c>
      <c r="AW19" s="36" t="s">
        <v>166</v>
      </c>
      <c r="AX19" s="36" t="s">
        <v>167</v>
      </c>
      <c r="AY19" s="36" t="s">
        <v>168</v>
      </c>
      <c r="AZ19" s="36" t="s">
        <v>169</v>
      </c>
      <c r="BA19" s="36" t="s">
        <v>170</v>
      </c>
      <c r="BB19" s="36" t="s">
        <v>171</v>
      </c>
      <c r="BC19" s="36" t="s">
        <v>172</v>
      </c>
      <c r="BD19" s="36" t="s">
        <v>173</v>
      </c>
    </row>
    <row r="20" spans="1:56" ht="12.75" customHeight="1" x14ac:dyDescent="0.2">
      <c r="A20" s="9"/>
      <c r="B20" s="31" t="s">
        <v>108</v>
      </c>
      <c r="C20" s="9"/>
      <c r="D20" s="9"/>
      <c r="E20" s="12" t="s">
        <v>107</v>
      </c>
      <c r="G20" s="30"/>
      <c r="H20" s="30"/>
      <c r="I20" s="30"/>
      <c r="J20" s="30"/>
      <c r="K20" s="30"/>
      <c r="L20" s="30"/>
      <c r="M20" s="30"/>
      <c r="N20" s="30"/>
      <c r="O20" s="30"/>
      <c r="P20" s="30"/>
      <c r="Q20" s="30"/>
      <c r="R20" s="30"/>
      <c r="S20" s="30"/>
      <c r="T20" s="30"/>
      <c r="U20" s="30"/>
      <c r="V20" s="30"/>
      <c r="W20" s="30"/>
      <c r="X20" s="30"/>
      <c r="Y20" s="30"/>
      <c r="Z20" s="30"/>
      <c r="AA20" s="30"/>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row>
    <row r="21" spans="1:56" ht="12.75" customHeight="1" x14ac:dyDescent="0.2">
      <c r="A21" s="9"/>
      <c r="B21" s="31" t="s">
        <v>106</v>
      </c>
      <c r="C21" s="9"/>
      <c r="D21" s="9"/>
      <c r="E21" s="12" t="s">
        <v>105</v>
      </c>
      <c r="G21" s="36">
        <v>5500</v>
      </c>
      <c r="H21" s="36">
        <v>145</v>
      </c>
      <c r="I21" s="36">
        <v>9401</v>
      </c>
      <c r="J21" s="36">
        <v>2850</v>
      </c>
      <c r="K21" s="36">
        <v>6759</v>
      </c>
      <c r="L21" s="36">
        <v>1150</v>
      </c>
      <c r="M21" s="36">
        <v>2500</v>
      </c>
      <c r="N21" s="36">
        <v>8046</v>
      </c>
      <c r="O21" s="36">
        <v>1975</v>
      </c>
      <c r="P21" s="36">
        <v>420</v>
      </c>
      <c r="Q21" s="36">
        <v>4900</v>
      </c>
      <c r="R21" s="36">
        <v>1700</v>
      </c>
      <c r="S21" s="37">
        <v>6648</v>
      </c>
      <c r="T21" s="36">
        <v>4650</v>
      </c>
      <c r="U21" s="36">
        <v>3500</v>
      </c>
      <c r="V21" s="36">
        <v>1100</v>
      </c>
      <c r="W21" s="36">
        <v>6200</v>
      </c>
      <c r="X21" s="36">
        <v>4300</v>
      </c>
      <c r="Y21" s="36">
        <v>2500</v>
      </c>
      <c r="Z21" s="36">
        <v>800</v>
      </c>
      <c r="AA21" s="36">
        <v>4018</v>
      </c>
      <c r="AB21" s="36">
        <v>5176</v>
      </c>
      <c r="AC21" s="36">
        <v>4980</v>
      </c>
      <c r="AD21" s="36">
        <v>4030</v>
      </c>
      <c r="AE21" s="36">
        <v>3400</v>
      </c>
      <c r="AF21" s="36">
        <v>10616</v>
      </c>
      <c r="AG21" s="36">
        <v>14100</v>
      </c>
      <c r="AH21" s="36">
        <v>7246</v>
      </c>
      <c r="AI21" s="41">
        <v>7240</v>
      </c>
      <c r="AJ21" s="36">
        <v>6146</v>
      </c>
      <c r="AK21" s="36">
        <v>7367</v>
      </c>
      <c r="AL21" s="36">
        <v>5800</v>
      </c>
      <c r="AM21" s="36">
        <v>4900</v>
      </c>
      <c r="AN21" s="36">
        <v>1768</v>
      </c>
      <c r="AO21" s="36">
        <v>2500</v>
      </c>
      <c r="AP21" s="36">
        <v>2420</v>
      </c>
      <c r="AQ21" s="36">
        <v>1750</v>
      </c>
      <c r="AR21" s="36">
        <v>2100</v>
      </c>
      <c r="AS21" s="36">
        <v>11700</v>
      </c>
      <c r="AT21" s="36">
        <v>7000</v>
      </c>
      <c r="AU21" s="36">
        <v>10052</v>
      </c>
      <c r="AV21" s="36">
        <v>3133</v>
      </c>
      <c r="AW21" s="36">
        <v>1300</v>
      </c>
      <c r="AX21" s="36">
        <v>8815</v>
      </c>
      <c r="AY21" s="36">
        <v>5688</v>
      </c>
      <c r="AZ21" s="36">
        <v>2897</v>
      </c>
      <c r="BA21" s="36">
        <v>6000</v>
      </c>
      <c r="BB21" s="41">
        <v>7240</v>
      </c>
      <c r="BC21" s="36">
        <v>7889</v>
      </c>
      <c r="BD21" s="36">
        <v>9500</v>
      </c>
    </row>
    <row r="22" spans="1:56" ht="12.75" customHeight="1" x14ac:dyDescent="0.2">
      <c r="A22" s="9"/>
      <c r="B22" s="31" t="s">
        <v>104</v>
      </c>
      <c r="C22" s="9"/>
      <c r="D22" s="9"/>
      <c r="E22" s="12" t="s">
        <v>103</v>
      </c>
      <c r="G22" s="36">
        <v>363</v>
      </c>
      <c r="H22" s="36">
        <v>8.16</v>
      </c>
      <c r="I22" s="36">
        <v>392</v>
      </c>
      <c r="J22" s="36">
        <v>266</v>
      </c>
      <c r="K22" s="36">
        <v>81.900000000000006</v>
      </c>
      <c r="L22" s="36">
        <v>57.4</v>
      </c>
      <c r="M22" s="36">
        <v>198</v>
      </c>
      <c r="N22" s="36">
        <v>309</v>
      </c>
      <c r="O22" s="36">
        <v>3.15</v>
      </c>
      <c r="P22" s="36">
        <v>719</v>
      </c>
      <c r="Q22" s="36">
        <v>50.6</v>
      </c>
      <c r="R22" s="36">
        <v>2947</v>
      </c>
      <c r="S22" s="36">
        <v>325</v>
      </c>
      <c r="T22" s="36">
        <v>77.400000000000006</v>
      </c>
      <c r="U22" s="36">
        <v>5.9</v>
      </c>
      <c r="V22" s="36">
        <v>2040</v>
      </c>
      <c r="W22" s="36">
        <v>132</v>
      </c>
      <c r="X22" s="36">
        <v>497</v>
      </c>
      <c r="Y22" s="36">
        <v>6812</v>
      </c>
      <c r="Z22" s="36">
        <v>170</v>
      </c>
      <c r="AA22" s="36">
        <v>294</v>
      </c>
      <c r="AB22" s="36">
        <v>412</v>
      </c>
      <c r="AC22" s="36">
        <v>171</v>
      </c>
      <c r="AD22" s="36">
        <v>1040</v>
      </c>
      <c r="AE22" s="36">
        <v>903</v>
      </c>
      <c r="AF22" s="36">
        <v>633</v>
      </c>
      <c r="AG22" s="36">
        <v>227</v>
      </c>
      <c r="AH22" s="36">
        <v>225</v>
      </c>
      <c r="AI22" s="36">
        <v>570</v>
      </c>
      <c r="AJ22" s="36">
        <v>479</v>
      </c>
      <c r="AK22" s="36">
        <v>29.4</v>
      </c>
      <c r="AL22" s="36">
        <v>50.5</v>
      </c>
      <c r="AM22" s="36">
        <v>503</v>
      </c>
      <c r="AN22" s="36">
        <v>7331</v>
      </c>
      <c r="AO22" s="36">
        <v>168</v>
      </c>
      <c r="AP22" s="36">
        <v>121</v>
      </c>
      <c r="AQ22" s="36">
        <v>169</v>
      </c>
      <c r="AR22" s="36">
        <v>16571</v>
      </c>
      <c r="AS22" s="36">
        <v>21.5</v>
      </c>
      <c r="AT22" s="36">
        <v>8.07</v>
      </c>
      <c r="AU22" s="36">
        <v>1681</v>
      </c>
      <c r="AV22" s="36">
        <v>845</v>
      </c>
      <c r="AW22" s="36">
        <v>419</v>
      </c>
      <c r="AX22" s="36">
        <v>196</v>
      </c>
      <c r="AY22" s="36">
        <v>1780</v>
      </c>
      <c r="AZ22" s="36">
        <v>509</v>
      </c>
      <c r="BA22" s="36">
        <v>51.7</v>
      </c>
      <c r="BB22" s="36">
        <v>62.6</v>
      </c>
      <c r="BC22" s="36">
        <v>108</v>
      </c>
      <c r="BD22" s="36">
        <v>499</v>
      </c>
    </row>
    <row r="23" spans="1:56" ht="12.75" customHeight="1" x14ac:dyDescent="0.2">
      <c r="A23" s="9"/>
      <c r="B23" s="31" t="s">
        <v>102</v>
      </c>
      <c r="C23" s="9"/>
      <c r="D23" s="9"/>
      <c r="E23" s="12" t="s">
        <v>76</v>
      </c>
      <c r="G23" s="37">
        <v>127</v>
      </c>
      <c r="H23" s="37">
        <v>4</v>
      </c>
      <c r="I23" s="37">
        <v>34</v>
      </c>
      <c r="J23" s="37">
        <v>68</v>
      </c>
      <c r="K23" s="37">
        <v>11</v>
      </c>
      <c r="L23" s="37">
        <v>10</v>
      </c>
      <c r="M23" s="37">
        <v>13</v>
      </c>
      <c r="N23" s="37">
        <v>10</v>
      </c>
      <c r="O23" s="37">
        <v>8</v>
      </c>
      <c r="P23" s="37">
        <v>142</v>
      </c>
      <c r="Q23" s="37">
        <v>3</v>
      </c>
      <c r="R23" s="37">
        <v>253</v>
      </c>
      <c r="S23" s="37">
        <v>29</v>
      </c>
      <c r="T23" s="37">
        <v>21</v>
      </c>
      <c r="U23" s="37">
        <v>1</v>
      </c>
      <c r="V23" s="37">
        <v>113</v>
      </c>
      <c r="W23" s="37">
        <v>4</v>
      </c>
      <c r="X23" s="37">
        <v>20</v>
      </c>
      <c r="Y23" s="37">
        <v>659</v>
      </c>
      <c r="Z23" s="37">
        <v>123</v>
      </c>
      <c r="AA23" s="37">
        <v>35</v>
      </c>
      <c r="AB23" s="37">
        <v>44</v>
      </c>
      <c r="AC23" s="37">
        <v>60</v>
      </c>
      <c r="AD23" s="37">
        <v>107</v>
      </c>
      <c r="AE23" s="37">
        <v>59</v>
      </c>
      <c r="AF23" s="37">
        <v>20</v>
      </c>
      <c r="AG23" s="37">
        <v>8</v>
      </c>
      <c r="AH23" s="37">
        <v>13</v>
      </c>
      <c r="AI23" s="37">
        <v>21</v>
      </c>
      <c r="AJ23" s="37">
        <v>49</v>
      </c>
      <c r="AK23" s="37">
        <v>5</v>
      </c>
      <c r="AL23" s="37">
        <v>15</v>
      </c>
      <c r="AM23" s="37">
        <v>52</v>
      </c>
      <c r="AN23" s="37">
        <v>299</v>
      </c>
      <c r="AO23" s="37">
        <v>39</v>
      </c>
      <c r="AP23" s="37">
        <v>4</v>
      </c>
      <c r="AQ23" s="37">
        <v>10</v>
      </c>
      <c r="AR23" s="37">
        <v>473</v>
      </c>
      <c r="AS23" s="37">
        <v>2</v>
      </c>
      <c r="AT23" s="37">
        <v>2</v>
      </c>
      <c r="AU23" s="37">
        <v>58</v>
      </c>
      <c r="AV23" s="37">
        <v>33</v>
      </c>
      <c r="AW23" s="37">
        <v>85</v>
      </c>
      <c r="AX23" s="37">
        <v>18</v>
      </c>
      <c r="AY23" s="37">
        <v>100</v>
      </c>
      <c r="AZ23" s="37">
        <v>71</v>
      </c>
      <c r="BA23" s="37">
        <v>7</v>
      </c>
      <c r="BB23" s="37">
        <v>10</v>
      </c>
      <c r="BC23" s="37">
        <v>12</v>
      </c>
      <c r="BD23" s="37">
        <v>11</v>
      </c>
    </row>
    <row r="24" spans="1:56" ht="12.75" customHeight="1" x14ac:dyDescent="0.2">
      <c r="A24" s="9"/>
      <c r="B24" s="31" t="s">
        <v>607</v>
      </c>
      <c r="C24" s="9"/>
      <c r="D24" s="9"/>
      <c r="E24" s="12"/>
      <c r="G24" s="37">
        <v>5</v>
      </c>
      <c r="H24" s="37">
        <v>1</v>
      </c>
      <c r="I24" s="37">
        <v>2</v>
      </c>
      <c r="J24" s="37">
        <v>2</v>
      </c>
      <c r="K24" s="37">
        <v>1</v>
      </c>
      <c r="L24" s="37">
        <v>3</v>
      </c>
      <c r="M24" s="37">
        <v>6</v>
      </c>
      <c r="N24" s="37">
        <v>0</v>
      </c>
      <c r="O24" s="37">
        <v>1</v>
      </c>
      <c r="P24" s="37">
        <v>8</v>
      </c>
      <c r="Q24" s="37">
        <v>0</v>
      </c>
      <c r="R24" s="37">
        <v>59</v>
      </c>
      <c r="S24" s="37">
        <v>3</v>
      </c>
      <c r="T24" s="37">
        <v>1</v>
      </c>
      <c r="U24" s="37">
        <v>0</v>
      </c>
      <c r="V24" s="37">
        <v>8</v>
      </c>
      <c r="W24" s="37">
        <v>1</v>
      </c>
      <c r="X24" s="37">
        <v>1</v>
      </c>
      <c r="Y24" s="37">
        <v>49</v>
      </c>
      <c r="Z24" s="37">
        <v>3</v>
      </c>
      <c r="AA24" s="37">
        <v>0</v>
      </c>
      <c r="AB24" s="37">
        <v>11</v>
      </c>
      <c r="AC24" s="37">
        <v>4</v>
      </c>
      <c r="AD24" s="37">
        <v>38</v>
      </c>
      <c r="AE24" s="37">
        <v>12</v>
      </c>
      <c r="AF24" s="37">
        <v>5</v>
      </c>
      <c r="AG24" s="37">
        <v>1</v>
      </c>
      <c r="AH24" s="37">
        <v>3</v>
      </c>
      <c r="AI24" s="37">
        <v>1</v>
      </c>
      <c r="AJ24" s="37">
        <v>9</v>
      </c>
      <c r="AK24" s="37">
        <v>0</v>
      </c>
      <c r="AL24" s="37">
        <v>3</v>
      </c>
      <c r="AM24" s="37">
        <v>18</v>
      </c>
      <c r="AN24" s="37">
        <v>36</v>
      </c>
      <c r="AO24" s="37">
        <v>1</v>
      </c>
      <c r="AP24" s="37">
        <v>0</v>
      </c>
      <c r="AQ24" s="37">
        <v>0</v>
      </c>
      <c r="AR24" s="37">
        <v>21</v>
      </c>
      <c r="AS24" s="37">
        <v>0</v>
      </c>
      <c r="AT24" s="37">
        <v>1</v>
      </c>
      <c r="AU24" s="37">
        <v>37</v>
      </c>
      <c r="AV24" s="37">
        <v>2</v>
      </c>
      <c r="AW24" s="37">
        <v>2</v>
      </c>
      <c r="AX24" s="37">
        <v>1</v>
      </c>
      <c r="AY24" s="37">
        <v>54</v>
      </c>
      <c r="AZ24" s="37">
        <v>9</v>
      </c>
      <c r="BA24" s="37">
        <v>0</v>
      </c>
      <c r="BB24" s="37">
        <v>1</v>
      </c>
      <c r="BC24" s="37">
        <v>3</v>
      </c>
      <c r="BD24" s="37">
        <v>3</v>
      </c>
    </row>
    <row r="25" spans="1:56" ht="12.75" customHeight="1" x14ac:dyDescent="0.25">
      <c r="A25" s="9"/>
      <c r="B25" s="31" t="s">
        <v>608</v>
      </c>
      <c r="C25" s="9"/>
      <c r="D25" s="9"/>
      <c r="E25" s="12" t="s">
        <v>604</v>
      </c>
      <c r="G25" s="83">
        <v>2.7749999999999999</v>
      </c>
      <c r="H25" s="83">
        <v>2.7749999999999999</v>
      </c>
      <c r="I25" s="83">
        <v>2.7749999999999999</v>
      </c>
      <c r="J25" s="83">
        <v>2.7749999999999999</v>
      </c>
      <c r="K25" s="83">
        <v>2.7749999999999999</v>
      </c>
      <c r="L25" s="83">
        <v>2.7749999999999999</v>
      </c>
      <c r="M25" s="83">
        <v>2.7749999999999999</v>
      </c>
      <c r="N25" s="83">
        <v>2.7749999999999999</v>
      </c>
      <c r="O25" s="83">
        <v>2.7749999999999999</v>
      </c>
      <c r="P25" s="83">
        <v>2.7749999999999999</v>
      </c>
      <c r="Q25" s="83">
        <v>2.7749999999999999</v>
      </c>
      <c r="R25" s="83">
        <v>2.7749999999999999</v>
      </c>
      <c r="S25" s="83">
        <v>2.7749999999999999</v>
      </c>
      <c r="T25" s="83">
        <v>2.7749999999999999</v>
      </c>
      <c r="U25" s="83">
        <v>2.7749999999999999</v>
      </c>
      <c r="V25" s="83">
        <v>2.7749999999999999</v>
      </c>
      <c r="W25" s="83">
        <v>2.7749999999999999</v>
      </c>
      <c r="X25" s="83">
        <v>2.7749999999999999</v>
      </c>
      <c r="Y25" s="83">
        <v>2.7749999999999999</v>
      </c>
      <c r="Z25" s="83">
        <v>2.7749999999999999</v>
      </c>
      <c r="AA25" s="83">
        <v>2.7749999999999999</v>
      </c>
      <c r="AB25" s="83">
        <v>2.7749999999999999</v>
      </c>
      <c r="AC25" s="83">
        <v>2.7749999999999999</v>
      </c>
      <c r="AD25" s="83">
        <v>2.7749999999999999</v>
      </c>
      <c r="AE25" s="83">
        <v>2.7749999999999999</v>
      </c>
      <c r="AF25" s="83">
        <v>2.7749999999999999</v>
      </c>
      <c r="AG25" s="83">
        <v>2.7749999999999999</v>
      </c>
      <c r="AH25" s="83">
        <v>2.7749999999999999</v>
      </c>
      <c r="AI25" s="83">
        <v>2.7749999999999999</v>
      </c>
      <c r="AJ25" s="83">
        <v>2.7749999999999999</v>
      </c>
      <c r="AK25" s="83">
        <v>2.7749999999999999</v>
      </c>
      <c r="AL25" s="83">
        <v>2.7749999999999999</v>
      </c>
      <c r="AM25" s="83">
        <v>2.7749999999999999</v>
      </c>
      <c r="AN25" s="83">
        <v>2.7749999999999999</v>
      </c>
      <c r="AO25" s="83">
        <v>2.7749999999999999</v>
      </c>
      <c r="AP25" s="83">
        <v>2.7749999999999999</v>
      </c>
      <c r="AQ25" s="83">
        <v>2.7749999999999999</v>
      </c>
      <c r="AR25" s="83">
        <v>2.7749999999999999</v>
      </c>
      <c r="AS25" s="83">
        <v>2.7749999999999999</v>
      </c>
      <c r="AT25" s="83">
        <v>2.7749999999999999</v>
      </c>
      <c r="AU25" s="83">
        <v>2.7749999999999999</v>
      </c>
      <c r="AV25" s="83">
        <v>2.7749999999999999</v>
      </c>
      <c r="AW25" s="83">
        <v>2.7749999999999999</v>
      </c>
      <c r="AX25" s="83">
        <v>2.7749999999999999</v>
      </c>
      <c r="AY25" s="83">
        <v>2.7749999999999999</v>
      </c>
      <c r="AZ25" s="83">
        <v>2.7749999999999999</v>
      </c>
      <c r="BA25" s="83">
        <v>2.7749999999999999</v>
      </c>
      <c r="BB25" s="83">
        <v>2.7749999999999999</v>
      </c>
      <c r="BC25" s="83">
        <v>2.7749999999999999</v>
      </c>
      <c r="BD25" s="83">
        <v>2.7749999999999999</v>
      </c>
    </row>
    <row r="26" spans="1:56" ht="12.75" customHeight="1" x14ac:dyDescent="0.25">
      <c r="A26" s="9"/>
      <c r="B26" s="31" t="s">
        <v>609</v>
      </c>
      <c r="C26" s="9"/>
      <c r="D26" s="9"/>
      <c r="E26" s="12" t="s">
        <v>605</v>
      </c>
      <c r="G26" s="83">
        <v>3</v>
      </c>
      <c r="H26" s="83">
        <v>3</v>
      </c>
      <c r="I26" s="83">
        <v>3</v>
      </c>
      <c r="J26" s="83">
        <v>3</v>
      </c>
      <c r="K26" s="83">
        <v>3</v>
      </c>
      <c r="L26" s="83">
        <v>3</v>
      </c>
      <c r="M26" s="83">
        <v>3</v>
      </c>
      <c r="N26" s="83">
        <v>3</v>
      </c>
      <c r="O26" s="83">
        <v>3</v>
      </c>
      <c r="P26" s="83">
        <v>3</v>
      </c>
      <c r="Q26" s="83">
        <v>3</v>
      </c>
      <c r="R26" s="83">
        <v>3</v>
      </c>
      <c r="S26" s="83">
        <v>3</v>
      </c>
      <c r="T26" s="83">
        <v>3</v>
      </c>
      <c r="U26" s="83">
        <v>3</v>
      </c>
      <c r="V26" s="83">
        <v>3</v>
      </c>
      <c r="W26" s="83">
        <v>3</v>
      </c>
      <c r="X26" s="83">
        <v>3</v>
      </c>
      <c r="Y26" s="83">
        <v>3</v>
      </c>
      <c r="Z26" s="83">
        <v>3</v>
      </c>
      <c r="AA26" s="83">
        <v>3</v>
      </c>
      <c r="AB26" s="83">
        <v>3</v>
      </c>
      <c r="AC26" s="83">
        <v>3</v>
      </c>
      <c r="AD26" s="83">
        <v>3</v>
      </c>
      <c r="AE26" s="83">
        <v>3</v>
      </c>
      <c r="AF26" s="83">
        <v>3</v>
      </c>
      <c r="AG26" s="83">
        <v>3</v>
      </c>
      <c r="AH26" s="83">
        <v>3</v>
      </c>
      <c r="AI26" s="83">
        <v>3</v>
      </c>
      <c r="AJ26" s="83">
        <v>3</v>
      </c>
      <c r="AK26" s="83">
        <v>3</v>
      </c>
      <c r="AL26" s="83">
        <v>3</v>
      </c>
      <c r="AM26" s="83">
        <v>3</v>
      </c>
      <c r="AN26" s="83">
        <v>3</v>
      </c>
      <c r="AO26" s="83">
        <v>3</v>
      </c>
      <c r="AP26" s="83">
        <v>3</v>
      </c>
      <c r="AQ26" s="83">
        <v>3</v>
      </c>
      <c r="AR26" s="83">
        <v>3</v>
      </c>
      <c r="AS26" s="83">
        <v>3</v>
      </c>
      <c r="AT26" s="83">
        <v>3</v>
      </c>
      <c r="AU26" s="83">
        <v>3</v>
      </c>
      <c r="AV26" s="83">
        <v>3</v>
      </c>
      <c r="AW26" s="83">
        <v>3</v>
      </c>
      <c r="AX26" s="83">
        <v>3</v>
      </c>
      <c r="AY26" s="83">
        <v>3</v>
      </c>
      <c r="AZ26" s="83">
        <v>3</v>
      </c>
      <c r="BA26" s="83">
        <v>3</v>
      </c>
      <c r="BB26" s="83">
        <v>3</v>
      </c>
      <c r="BC26" s="83">
        <v>3</v>
      </c>
      <c r="BD26" s="83">
        <v>3</v>
      </c>
    </row>
    <row r="27" spans="1:56" ht="12.75" customHeight="1" x14ac:dyDescent="0.2">
      <c r="A27" s="9"/>
      <c r="B27" s="31" t="s">
        <v>612</v>
      </c>
      <c r="C27" s="9"/>
      <c r="D27" s="9"/>
      <c r="E27" s="12" t="s">
        <v>101</v>
      </c>
      <c r="G27" s="11">
        <f t="shared" ref="G27:BD27" si="0">G21*0.43*0.5</f>
        <v>1182.5</v>
      </c>
      <c r="H27" s="11">
        <f t="shared" si="0"/>
        <v>31.175000000000001</v>
      </c>
      <c r="I27" s="11">
        <f t="shared" si="0"/>
        <v>2021.2149999999999</v>
      </c>
      <c r="J27" s="11">
        <f t="shared" si="0"/>
        <v>612.75</v>
      </c>
      <c r="K27" s="11">
        <f t="shared" si="0"/>
        <v>1453.1849999999999</v>
      </c>
      <c r="L27" s="11">
        <f t="shared" si="0"/>
        <v>247.25</v>
      </c>
      <c r="M27" s="11">
        <f t="shared" si="0"/>
        <v>537.5</v>
      </c>
      <c r="N27" s="11">
        <f t="shared" si="0"/>
        <v>1729.8899999999999</v>
      </c>
      <c r="O27" s="11">
        <f t="shared" si="0"/>
        <v>424.625</v>
      </c>
      <c r="P27" s="11">
        <f t="shared" si="0"/>
        <v>90.3</v>
      </c>
      <c r="Q27" s="11">
        <f t="shared" si="0"/>
        <v>1053.5</v>
      </c>
      <c r="R27" s="11">
        <f t="shared" si="0"/>
        <v>365.5</v>
      </c>
      <c r="S27" s="11">
        <f t="shared" si="0"/>
        <v>1429.32</v>
      </c>
      <c r="T27" s="11">
        <f t="shared" si="0"/>
        <v>999.75</v>
      </c>
      <c r="U27" s="11">
        <f t="shared" si="0"/>
        <v>752.5</v>
      </c>
      <c r="V27" s="11">
        <f t="shared" si="0"/>
        <v>236.5</v>
      </c>
      <c r="W27" s="11">
        <f t="shared" si="0"/>
        <v>1333</v>
      </c>
      <c r="X27" s="11">
        <f t="shared" si="0"/>
        <v>924.5</v>
      </c>
      <c r="Y27" s="11">
        <f t="shared" si="0"/>
        <v>537.5</v>
      </c>
      <c r="Z27" s="11">
        <f t="shared" si="0"/>
        <v>172</v>
      </c>
      <c r="AA27" s="11">
        <f t="shared" si="0"/>
        <v>863.87</v>
      </c>
      <c r="AB27" s="11">
        <f t="shared" si="0"/>
        <v>1112.8399999999999</v>
      </c>
      <c r="AC27" s="11">
        <f t="shared" si="0"/>
        <v>1070.7</v>
      </c>
      <c r="AD27" s="11">
        <f t="shared" si="0"/>
        <v>866.44999999999993</v>
      </c>
      <c r="AE27" s="11">
        <f t="shared" si="0"/>
        <v>731</v>
      </c>
      <c r="AF27" s="11">
        <f t="shared" si="0"/>
        <v>2282.44</v>
      </c>
      <c r="AG27" s="11">
        <f t="shared" si="0"/>
        <v>3031.5</v>
      </c>
      <c r="AH27" s="11">
        <f t="shared" si="0"/>
        <v>1557.8899999999999</v>
      </c>
      <c r="AI27" s="11">
        <f t="shared" si="0"/>
        <v>1556.6</v>
      </c>
      <c r="AJ27" s="11">
        <f t="shared" si="0"/>
        <v>1321.3899999999999</v>
      </c>
      <c r="AK27" s="11">
        <f t="shared" si="0"/>
        <v>1583.905</v>
      </c>
      <c r="AL27" s="11">
        <f t="shared" si="0"/>
        <v>1247</v>
      </c>
      <c r="AM27" s="11">
        <f t="shared" si="0"/>
        <v>1053.5</v>
      </c>
      <c r="AN27" s="11">
        <f t="shared" si="0"/>
        <v>380.12</v>
      </c>
      <c r="AO27" s="11">
        <f t="shared" si="0"/>
        <v>537.5</v>
      </c>
      <c r="AP27" s="11">
        <f t="shared" si="0"/>
        <v>520.29999999999995</v>
      </c>
      <c r="AQ27" s="11">
        <f t="shared" si="0"/>
        <v>376.25</v>
      </c>
      <c r="AR27" s="11">
        <f t="shared" si="0"/>
        <v>451.5</v>
      </c>
      <c r="AS27" s="11">
        <f t="shared" si="0"/>
        <v>2515.5</v>
      </c>
      <c r="AT27" s="11">
        <f t="shared" si="0"/>
        <v>1505</v>
      </c>
      <c r="AU27" s="11">
        <f t="shared" si="0"/>
        <v>2161.1799999999998</v>
      </c>
      <c r="AV27" s="11">
        <f t="shared" si="0"/>
        <v>673.59500000000003</v>
      </c>
      <c r="AW27" s="11">
        <f t="shared" si="0"/>
        <v>279.5</v>
      </c>
      <c r="AX27" s="11">
        <f t="shared" si="0"/>
        <v>1895.2249999999999</v>
      </c>
      <c r="AY27" s="11">
        <f t="shared" si="0"/>
        <v>1222.92</v>
      </c>
      <c r="AZ27" s="11">
        <f t="shared" si="0"/>
        <v>622.85500000000002</v>
      </c>
      <c r="BA27" s="11">
        <f t="shared" si="0"/>
        <v>1290</v>
      </c>
      <c r="BB27" s="11">
        <f t="shared" si="0"/>
        <v>1556.6</v>
      </c>
      <c r="BC27" s="11">
        <f t="shared" si="0"/>
        <v>1696.135</v>
      </c>
      <c r="BD27" s="11">
        <f t="shared" si="0"/>
        <v>2042.5</v>
      </c>
    </row>
    <row r="28" spans="1:56" ht="12.75" customHeight="1" x14ac:dyDescent="0.2">
      <c r="A28" s="9"/>
      <c r="B28" s="9"/>
      <c r="C28" s="9"/>
      <c r="D28" s="9"/>
      <c r="E28" s="12"/>
      <c r="G28" s="9"/>
      <c r="H28" s="9"/>
      <c r="I28" s="9"/>
      <c r="J28" s="9"/>
      <c r="K28" s="9"/>
      <c r="L28" s="9"/>
      <c r="M28" s="9"/>
      <c r="N28" s="9"/>
      <c r="O28" s="9"/>
      <c r="P28" s="9"/>
      <c r="Q28" s="32"/>
      <c r="R28" s="32"/>
      <c r="S28" s="32"/>
      <c r="T28" s="32"/>
      <c r="U28" s="32"/>
      <c r="V28" s="74"/>
      <c r="W28" s="32"/>
      <c r="X28" s="74"/>
      <c r="Y28" s="74"/>
      <c r="Z28" s="32"/>
      <c r="AA28" s="32"/>
      <c r="AB28" s="32"/>
      <c r="AC28" s="32"/>
      <c r="AD28" s="32"/>
      <c r="AE28" s="32"/>
      <c r="AF28" s="32"/>
      <c r="AG28" s="32"/>
      <c r="AH28" s="32"/>
      <c r="AI28" s="32"/>
      <c r="AJ28" s="32"/>
      <c r="AK28" s="32"/>
      <c r="AL28" s="32"/>
      <c r="AM28" s="32"/>
      <c r="AN28" s="32"/>
      <c r="AO28" s="32"/>
      <c r="AP28" s="32"/>
      <c r="AQ28" s="32"/>
      <c r="AR28" s="74"/>
      <c r="AS28" s="32"/>
      <c r="AT28" s="32"/>
      <c r="AU28" s="32"/>
      <c r="AV28" s="32"/>
      <c r="AW28" s="32"/>
      <c r="AX28" s="32"/>
      <c r="AY28" s="32"/>
      <c r="AZ28" s="32"/>
      <c r="BA28" s="32"/>
      <c r="BB28" s="32"/>
      <c r="BC28" s="32"/>
      <c r="BD28" s="32"/>
    </row>
    <row r="29" spans="1:56" ht="12.75" customHeight="1" x14ac:dyDescent="0.2">
      <c r="A29" s="31" t="s">
        <v>100</v>
      </c>
      <c r="B29" s="9"/>
      <c r="C29" s="9"/>
      <c r="D29" s="9"/>
      <c r="E29" s="12"/>
      <c r="G29" s="9"/>
      <c r="H29" s="9"/>
      <c r="I29" s="9"/>
      <c r="J29" s="9"/>
      <c r="K29" s="9"/>
      <c r="L29" s="9"/>
      <c r="M29" s="9"/>
      <c r="N29" s="9"/>
      <c r="O29" s="9"/>
      <c r="P29" s="9"/>
      <c r="Q29" s="32"/>
      <c r="R29" s="32"/>
      <c r="S29" s="32"/>
      <c r="T29" s="32"/>
      <c r="U29" s="32"/>
      <c r="V29" s="74"/>
      <c r="W29" s="32"/>
      <c r="X29" s="74"/>
      <c r="Y29" s="74"/>
      <c r="Z29" s="32"/>
      <c r="AA29" s="32"/>
      <c r="AB29" s="32"/>
      <c r="AC29" s="32"/>
      <c r="AD29" s="32"/>
      <c r="AE29" s="32"/>
      <c r="AF29" s="32"/>
      <c r="AG29" s="32"/>
      <c r="AH29" s="32"/>
      <c r="AI29" s="32"/>
      <c r="AJ29" s="32"/>
      <c r="AK29" s="32"/>
      <c r="AL29" s="32"/>
      <c r="AM29" s="32"/>
      <c r="AN29" s="32"/>
      <c r="AO29" s="32"/>
      <c r="AP29" s="32"/>
      <c r="AQ29" s="32"/>
      <c r="AR29" s="74"/>
      <c r="AS29" s="32"/>
      <c r="AT29" s="32"/>
      <c r="AU29" s="32"/>
      <c r="AV29" s="32"/>
      <c r="AW29" s="32"/>
      <c r="AX29" s="32"/>
      <c r="AY29" s="32"/>
      <c r="AZ29" s="32"/>
      <c r="BA29" s="32"/>
      <c r="BB29" s="32"/>
      <c r="BC29" s="32"/>
      <c r="BD29" s="32"/>
    </row>
    <row r="30" spans="1:56" ht="12.75" customHeight="1" x14ac:dyDescent="0.2">
      <c r="A30" s="9"/>
      <c r="B30" s="31" t="s">
        <v>99</v>
      </c>
      <c r="C30" s="9"/>
      <c r="D30" s="9"/>
      <c r="E30" s="12" t="s">
        <v>98</v>
      </c>
      <c r="G30" s="36">
        <v>23.5</v>
      </c>
      <c r="H30" s="36">
        <v>32</v>
      </c>
      <c r="I30" s="36">
        <v>34.1</v>
      </c>
      <c r="J30" s="36">
        <v>18</v>
      </c>
      <c r="K30" s="36">
        <v>29.2</v>
      </c>
      <c r="L30" s="36">
        <v>22</v>
      </c>
      <c r="M30" s="36">
        <v>21</v>
      </c>
      <c r="N30" s="36">
        <v>17.899999999999999</v>
      </c>
      <c r="O30" s="36">
        <v>41</v>
      </c>
      <c r="P30" s="36">
        <v>22</v>
      </c>
      <c r="Q30" s="36">
        <v>14</v>
      </c>
      <c r="R30" s="36">
        <v>15.5</v>
      </c>
      <c r="S30" s="36">
        <v>22.9</v>
      </c>
      <c r="T30" s="36">
        <v>27</v>
      </c>
      <c r="U30" s="36">
        <v>40</v>
      </c>
      <c r="V30" s="36">
        <v>15.2</v>
      </c>
      <c r="W30" s="36">
        <v>22.5</v>
      </c>
      <c r="X30" s="36">
        <v>17</v>
      </c>
      <c r="Y30" s="36">
        <v>13</v>
      </c>
      <c r="Z30" s="36">
        <v>17</v>
      </c>
      <c r="AA30" s="36">
        <v>33.799999999999997</v>
      </c>
      <c r="AB30" s="36">
        <v>26.2</v>
      </c>
      <c r="AC30" s="36">
        <v>20.6</v>
      </c>
      <c r="AD30" s="36">
        <v>18.5</v>
      </c>
      <c r="AE30" s="36">
        <v>30</v>
      </c>
      <c r="AF30" s="36">
        <v>37</v>
      </c>
      <c r="AG30" s="36">
        <v>29.5</v>
      </c>
      <c r="AH30" s="36">
        <v>36.4</v>
      </c>
      <c r="AI30" s="41">
        <v>30</v>
      </c>
      <c r="AJ30" s="36">
        <v>34.4</v>
      </c>
      <c r="AK30" s="36">
        <v>33.799999999999997</v>
      </c>
      <c r="AL30" s="36">
        <v>32</v>
      </c>
      <c r="AM30" s="36">
        <v>24</v>
      </c>
      <c r="AN30" s="36">
        <v>18.2</v>
      </c>
      <c r="AO30" s="36">
        <v>25.5</v>
      </c>
      <c r="AP30" s="36">
        <v>16.899999999999999</v>
      </c>
      <c r="AQ30" s="36">
        <v>24</v>
      </c>
      <c r="AR30" s="36">
        <v>11.5</v>
      </c>
      <c r="AS30" s="36">
        <v>31.5</v>
      </c>
      <c r="AT30" s="36">
        <v>30</v>
      </c>
      <c r="AU30" s="36">
        <v>29.6</v>
      </c>
      <c r="AV30" s="36">
        <v>23.7</v>
      </c>
      <c r="AW30" s="36">
        <v>17</v>
      </c>
      <c r="AX30" s="36">
        <v>24.3</v>
      </c>
      <c r="AY30" s="36">
        <v>33.200000000000003</v>
      </c>
      <c r="AZ30" s="36">
        <v>15.2</v>
      </c>
      <c r="BA30" s="36">
        <v>41</v>
      </c>
      <c r="BB30" s="41">
        <v>30</v>
      </c>
      <c r="BC30" s="36">
        <v>34.299999999999997</v>
      </c>
      <c r="BD30" s="36">
        <v>22.5</v>
      </c>
    </row>
    <row r="31" spans="1:56" ht="12.75" customHeight="1" x14ac:dyDescent="0.2">
      <c r="A31" s="9"/>
      <c r="B31" s="29" t="s">
        <v>97</v>
      </c>
      <c r="C31" s="9"/>
      <c r="D31" s="9"/>
      <c r="E31" s="12"/>
      <c r="G31" s="53"/>
      <c r="H31" s="53"/>
      <c r="I31" s="53"/>
      <c r="J31" s="53"/>
      <c r="K31" s="53"/>
      <c r="L31" s="53"/>
      <c r="M31" s="53"/>
      <c r="N31" s="53"/>
      <c r="O31" s="53"/>
      <c r="P31" s="53"/>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row>
    <row r="32" spans="1:56" ht="12.75" customHeight="1" x14ac:dyDescent="0.2">
      <c r="A32" s="9"/>
      <c r="D32" s="9" t="s">
        <v>96</v>
      </c>
      <c r="E32" s="12" t="s">
        <v>89</v>
      </c>
      <c r="G32" s="11">
        <v>2</v>
      </c>
      <c r="H32" s="11">
        <v>2</v>
      </c>
      <c r="I32" s="11">
        <v>2</v>
      </c>
      <c r="J32" s="11">
        <v>2</v>
      </c>
      <c r="K32" s="11">
        <v>2</v>
      </c>
      <c r="L32" s="11">
        <v>2</v>
      </c>
      <c r="M32" s="11">
        <v>2</v>
      </c>
      <c r="N32" s="11">
        <v>2</v>
      </c>
      <c r="O32" s="11">
        <v>2</v>
      </c>
      <c r="P32" s="11">
        <v>2</v>
      </c>
      <c r="Q32" s="11">
        <v>2</v>
      </c>
      <c r="R32" s="11">
        <v>2</v>
      </c>
      <c r="S32" s="11">
        <v>2</v>
      </c>
      <c r="T32" s="11">
        <v>2</v>
      </c>
      <c r="U32" s="11">
        <v>2</v>
      </c>
      <c r="V32" s="11">
        <v>2</v>
      </c>
      <c r="W32" s="11">
        <v>2</v>
      </c>
      <c r="X32" s="11">
        <v>2</v>
      </c>
      <c r="Y32" s="11">
        <v>2</v>
      </c>
      <c r="Z32" s="11">
        <v>2</v>
      </c>
      <c r="AA32" s="11">
        <v>2</v>
      </c>
      <c r="AB32" s="11">
        <v>2</v>
      </c>
      <c r="AC32" s="11">
        <v>2</v>
      </c>
      <c r="AD32" s="11">
        <v>2</v>
      </c>
      <c r="AE32" s="11">
        <v>2</v>
      </c>
      <c r="AF32" s="11">
        <v>2</v>
      </c>
      <c r="AG32" s="11">
        <v>2</v>
      </c>
      <c r="AH32" s="11">
        <v>2</v>
      </c>
      <c r="AI32" s="11">
        <v>2</v>
      </c>
      <c r="AJ32" s="11">
        <v>2</v>
      </c>
      <c r="AK32" s="11">
        <v>2</v>
      </c>
      <c r="AL32" s="11">
        <v>2</v>
      </c>
      <c r="AM32" s="11">
        <v>2</v>
      </c>
      <c r="AN32" s="11">
        <v>2</v>
      </c>
      <c r="AO32" s="11">
        <v>2</v>
      </c>
      <c r="AP32" s="11">
        <v>2</v>
      </c>
      <c r="AQ32" s="11">
        <v>2</v>
      </c>
      <c r="AR32" s="11">
        <v>2</v>
      </c>
      <c r="AS32" s="11">
        <v>2</v>
      </c>
      <c r="AT32" s="11">
        <v>2</v>
      </c>
      <c r="AU32" s="11">
        <v>2</v>
      </c>
      <c r="AV32" s="11">
        <v>2</v>
      </c>
      <c r="AW32" s="11">
        <v>2</v>
      </c>
      <c r="AX32" s="11">
        <v>2</v>
      </c>
      <c r="AY32" s="11">
        <v>2</v>
      </c>
      <c r="AZ32" s="11">
        <v>2</v>
      </c>
      <c r="BA32" s="11">
        <v>2</v>
      </c>
      <c r="BB32" s="11">
        <v>2</v>
      </c>
      <c r="BC32" s="11">
        <v>2</v>
      </c>
      <c r="BD32" s="11">
        <v>2</v>
      </c>
    </row>
    <row r="33" spans="1:56" ht="12.75" customHeight="1" x14ac:dyDescent="0.2">
      <c r="A33" s="9"/>
      <c r="B33" s="51"/>
      <c r="D33" s="9" t="s">
        <v>95</v>
      </c>
      <c r="E33" s="12" t="s">
        <v>89</v>
      </c>
      <c r="G33" s="11">
        <v>6</v>
      </c>
      <c r="H33" s="11">
        <v>6</v>
      </c>
      <c r="I33" s="11">
        <v>6</v>
      </c>
      <c r="J33" s="11">
        <v>6</v>
      </c>
      <c r="K33" s="11">
        <v>6</v>
      </c>
      <c r="L33" s="11">
        <v>6</v>
      </c>
      <c r="M33" s="11">
        <v>6</v>
      </c>
      <c r="N33" s="11">
        <v>6</v>
      </c>
      <c r="O33" s="11">
        <v>6</v>
      </c>
      <c r="P33" s="11">
        <v>6</v>
      </c>
      <c r="Q33" s="11">
        <v>6</v>
      </c>
      <c r="R33" s="11">
        <v>6</v>
      </c>
      <c r="S33" s="11">
        <v>6</v>
      </c>
      <c r="T33" s="11">
        <v>6</v>
      </c>
      <c r="U33" s="11">
        <v>6</v>
      </c>
      <c r="V33" s="11">
        <v>6</v>
      </c>
      <c r="W33" s="11">
        <v>6</v>
      </c>
      <c r="X33" s="11">
        <v>6</v>
      </c>
      <c r="Y33" s="11">
        <v>6</v>
      </c>
      <c r="Z33" s="11">
        <v>6</v>
      </c>
      <c r="AA33" s="11">
        <v>6</v>
      </c>
      <c r="AB33" s="11">
        <v>6</v>
      </c>
      <c r="AC33" s="11">
        <v>6</v>
      </c>
      <c r="AD33" s="11">
        <v>6</v>
      </c>
      <c r="AE33" s="11">
        <v>6</v>
      </c>
      <c r="AF33" s="11">
        <v>6</v>
      </c>
      <c r="AG33" s="11">
        <v>6</v>
      </c>
      <c r="AH33" s="11">
        <v>6</v>
      </c>
      <c r="AI33" s="11">
        <v>6</v>
      </c>
      <c r="AJ33" s="11">
        <v>6</v>
      </c>
      <c r="AK33" s="11">
        <v>6</v>
      </c>
      <c r="AL33" s="11">
        <v>6</v>
      </c>
      <c r="AM33" s="11">
        <v>6</v>
      </c>
      <c r="AN33" s="11">
        <v>6</v>
      </c>
      <c r="AO33" s="11">
        <v>6</v>
      </c>
      <c r="AP33" s="11">
        <v>6</v>
      </c>
      <c r="AQ33" s="11">
        <v>6</v>
      </c>
      <c r="AR33" s="11">
        <v>6</v>
      </c>
      <c r="AS33" s="11">
        <v>6</v>
      </c>
      <c r="AT33" s="11">
        <v>6</v>
      </c>
      <c r="AU33" s="11">
        <v>6</v>
      </c>
      <c r="AV33" s="11">
        <v>6</v>
      </c>
      <c r="AW33" s="11">
        <v>6</v>
      </c>
      <c r="AX33" s="11">
        <v>6</v>
      </c>
      <c r="AY33" s="11">
        <v>6</v>
      </c>
      <c r="AZ33" s="11">
        <v>6</v>
      </c>
      <c r="BA33" s="11">
        <v>6</v>
      </c>
      <c r="BB33" s="11">
        <v>6</v>
      </c>
      <c r="BC33" s="11">
        <v>6</v>
      </c>
      <c r="BD33" s="11">
        <v>6</v>
      </c>
    </row>
    <row r="34" spans="1:56" ht="12.75" customHeight="1" x14ac:dyDescent="0.2">
      <c r="A34" s="9"/>
      <c r="B34" s="50"/>
      <c r="D34" s="9" t="s">
        <v>94</v>
      </c>
      <c r="E34" s="12" t="s">
        <v>89</v>
      </c>
      <c r="G34" s="11">
        <v>84</v>
      </c>
      <c r="H34" s="11">
        <v>84</v>
      </c>
      <c r="I34" s="11">
        <v>84</v>
      </c>
      <c r="J34" s="11">
        <v>84</v>
      </c>
      <c r="K34" s="11">
        <v>84</v>
      </c>
      <c r="L34" s="11">
        <v>84</v>
      </c>
      <c r="M34" s="11">
        <v>84</v>
      </c>
      <c r="N34" s="11">
        <v>84</v>
      </c>
      <c r="O34" s="11">
        <v>84</v>
      </c>
      <c r="P34" s="11">
        <v>84</v>
      </c>
      <c r="Q34" s="11">
        <v>84</v>
      </c>
      <c r="R34" s="11">
        <v>84</v>
      </c>
      <c r="S34" s="11">
        <v>84</v>
      </c>
      <c r="T34" s="11">
        <v>84</v>
      </c>
      <c r="U34" s="11">
        <v>84</v>
      </c>
      <c r="V34" s="11">
        <v>84</v>
      </c>
      <c r="W34" s="11">
        <v>84</v>
      </c>
      <c r="X34" s="11">
        <v>84</v>
      </c>
      <c r="Y34" s="11">
        <v>84</v>
      </c>
      <c r="Z34" s="11">
        <v>84</v>
      </c>
      <c r="AA34" s="11">
        <v>84</v>
      </c>
      <c r="AB34" s="11">
        <v>84</v>
      </c>
      <c r="AC34" s="11">
        <v>84</v>
      </c>
      <c r="AD34" s="11">
        <v>84</v>
      </c>
      <c r="AE34" s="11">
        <v>84</v>
      </c>
      <c r="AF34" s="11">
        <v>84</v>
      </c>
      <c r="AG34" s="11">
        <v>84</v>
      </c>
      <c r="AH34" s="11">
        <v>84</v>
      </c>
      <c r="AI34" s="11">
        <v>84</v>
      </c>
      <c r="AJ34" s="11">
        <v>84</v>
      </c>
      <c r="AK34" s="11">
        <v>84</v>
      </c>
      <c r="AL34" s="11">
        <v>84</v>
      </c>
      <c r="AM34" s="11">
        <v>84</v>
      </c>
      <c r="AN34" s="11">
        <v>84</v>
      </c>
      <c r="AO34" s="11">
        <v>84</v>
      </c>
      <c r="AP34" s="11">
        <v>84</v>
      </c>
      <c r="AQ34" s="11">
        <v>84</v>
      </c>
      <c r="AR34" s="11">
        <v>84</v>
      </c>
      <c r="AS34" s="11">
        <v>84</v>
      </c>
      <c r="AT34" s="11">
        <v>84</v>
      </c>
      <c r="AU34" s="11">
        <v>84</v>
      </c>
      <c r="AV34" s="11">
        <v>84</v>
      </c>
      <c r="AW34" s="11">
        <v>84</v>
      </c>
      <c r="AX34" s="11">
        <v>84</v>
      </c>
      <c r="AY34" s="11">
        <v>84</v>
      </c>
      <c r="AZ34" s="11">
        <v>84</v>
      </c>
      <c r="BA34" s="11">
        <v>84</v>
      </c>
      <c r="BB34" s="11">
        <v>84</v>
      </c>
      <c r="BC34" s="11">
        <v>84</v>
      </c>
      <c r="BD34" s="11">
        <v>84</v>
      </c>
    </row>
    <row r="35" spans="1:56" ht="12.75" customHeight="1" x14ac:dyDescent="0.2">
      <c r="A35" s="9"/>
      <c r="B35" s="50"/>
      <c r="D35" s="9" t="s">
        <v>93</v>
      </c>
      <c r="E35" s="12" t="s">
        <v>89</v>
      </c>
      <c r="G35" s="11">
        <v>4</v>
      </c>
      <c r="H35" s="11">
        <v>4</v>
      </c>
      <c r="I35" s="11">
        <v>4</v>
      </c>
      <c r="J35" s="11">
        <v>4</v>
      </c>
      <c r="K35" s="11">
        <v>4</v>
      </c>
      <c r="L35" s="11">
        <v>4</v>
      </c>
      <c r="M35" s="11">
        <v>4</v>
      </c>
      <c r="N35" s="11">
        <v>4</v>
      </c>
      <c r="O35" s="11">
        <v>4</v>
      </c>
      <c r="P35" s="11">
        <v>4</v>
      </c>
      <c r="Q35" s="11">
        <v>4</v>
      </c>
      <c r="R35" s="11">
        <v>4</v>
      </c>
      <c r="S35" s="11">
        <v>4</v>
      </c>
      <c r="T35" s="11">
        <v>4</v>
      </c>
      <c r="U35" s="11">
        <v>4</v>
      </c>
      <c r="V35" s="11">
        <v>4</v>
      </c>
      <c r="W35" s="11">
        <v>4</v>
      </c>
      <c r="X35" s="11">
        <v>4</v>
      </c>
      <c r="Y35" s="11">
        <v>4</v>
      </c>
      <c r="Z35" s="11">
        <v>4</v>
      </c>
      <c r="AA35" s="11">
        <v>4</v>
      </c>
      <c r="AB35" s="11">
        <v>4</v>
      </c>
      <c r="AC35" s="11">
        <v>4</v>
      </c>
      <c r="AD35" s="11">
        <v>4</v>
      </c>
      <c r="AE35" s="11">
        <v>4</v>
      </c>
      <c r="AF35" s="11">
        <v>4</v>
      </c>
      <c r="AG35" s="11">
        <v>4</v>
      </c>
      <c r="AH35" s="11">
        <v>4</v>
      </c>
      <c r="AI35" s="11">
        <v>4</v>
      </c>
      <c r="AJ35" s="11">
        <v>4</v>
      </c>
      <c r="AK35" s="11">
        <v>4</v>
      </c>
      <c r="AL35" s="11">
        <v>4</v>
      </c>
      <c r="AM35" s="11">
        <v>4</v>
      </c>
      <c r="AN35" s="11">
        <v>4</v>
      </c>
      <c r="AO35" s="11">
        <v>4</v>
      </c>
      <c r="AP35" s="11">
        <v>4</v>
      </c>
      <c r="AQ35" s="11">
        <v>4</v>
      </c>
      <c r="AR35" s="11">
        <v>4</v>
      </c>
      <c r="AS35" s="11">
        <v>4</v>
      </c>
      <c r="AT35" s="11">
        <v>4</v>
      </c>
      <c r="AU35" s="11">
        <v>4</v>
      </c>
      <c r="AV35" s="11">
        <v>4</v>
      </c>
      <c r="AW35" s="11">
        <v>4</v>
      </c>
      <c r="AX35" s="11">
        <v>4</v>
      </c>
      <c r="AY35" s="11">
        <v>4</v>
      </c>
      <c r="AZ35" s="11">
        <v>4</v>
      </c>
      <c r="BA35" s="11">
        <v>4</v>
      </c>
      <c r="BB35" s="11">
        <v>4</v>
      </c>
      <c r="BC35" s="11">
        <v>4</v>
      </c>
      <c r="BD35" s="11">
        <v>4</v>
      </c>
    </row>
    <row r="36" spans="1:56" ht="12.75" customHeight="1" x14ac:dyDescent="0.2">
      <c r="A36" s="9"/>
      <c r="B36" s="50"/>
      <c r="D36" s="9" t="s">
        <v>92</v>
      </c>
      <c r="E36" s="12" t="s">
        <v>89</v>
      </c>
      <c r="G36" s="11">
        <v>2</v>
      </c>
      <c r="H36" s="11">
        <v>2</v>
      </c>
      <c r="I36" s="11">
        <v>2</v>
      </c>
      <c r="J36" s="11">
        <v>2</v>
      </c>
      <c r="K36" s="11">
        <v>2</v>
      </c>
      <c r="L36" s="11">
        <v>2</v>
      </c>
      <c r="M36" s="11">
        <v>2</v>
      </c>
      <c r="N36" s="11">
        <v>2</v>
      </c>
      <c r="O36" s="11">
        <v>2</v>
      </c>
      <c r="P36" s="11">
        <v>2</v>
      </c>
      <c r="Q36" s="11">
        <v>2</v>
      </c>
      <c r="R36" s="11">
        <v>2</v>
      </c>
      <c r="S36" s="11">
        <v>2</v>
      </c>
      <c r="T36" s="11">
        <v>2</v>
      </c>
      <c r="U36" s="11">
        <v>2</v>
      </c>
      <c r="V36" s="11">
        <v>2</v>
      </c>
      <c r="W36" s="11">
        <v>2</v>
      </c>
      <c r="X36" s="11">
        <v>2</v>
      </c>
      <c r="Y36" s="11">
        <v>2</v>
      </c>
      <c r="Z36" s="11">
        <v>2</v>
      </c>
      <c r="AA36" s="11">
        <v>2</v>
      </c>
      <c r="AB36" s="11">
        <v>2</v>
      </c>
      <c r="AC36" s="11">
        <v>2</v>
      </c>
      <c r="AD36" s="11">
        <v>2</v>
      </c>
      <c r="AE36" s="11">
        <v>2</v>
      </c>
      <c r="AF36" s="11">
        <v>2</v>
      </c>
      <c r="AG36" s="11">
        <v>2</v>
      </c>
      <c r="AH36" s="11">
        <v>2</v>
      </c>
      <c r="AI36" s="11">
        <v>2</v>
      </c>
      <c r="AJ36" s="11">
        <v>2</v>
      </c>
      <c r="AK36" s="11">
        <v>2</v>
      </c>
      <c r="AL36" s="11">
        <v>2</v>
      </c>
      <c r="AM36" s="11">
        <v>2</v>
      </c>
      <c r="AN36" s="11">
        <v>2</v>
      </c>
      <c r="AO36" s="11">
        <v>2</v>
      </c>
      <c r="AP36" s="11">
        <v>2</v>
      </c>
      <c r="AQ36" s="11">
        <v>2</v>
      </c>
      <c r="AR36" s="11">
        <v>2</v>
      </c>
      <c r="AS36" s="11">
        <v>2</v>
      </c>
      <c r="AT36" s="11">
        <v>2</v>
      </c>
      <c r="AU36" s="11">
        <v>2</v>
      </c>
      <c r="AV36" s="11">
        <v>2</v>
      </c>
      <c r="AW36" s="11">
        <v>2</v>
      </c>
      <c r="AX36" s="11">
        <v>2</v>
      </c>
      <c r="AY36" s="11">
        <v>2</v>
      </c>
      <c r="AZ36" s="11">
        <v>2</v>
      </c>
      <c r="BA36" s="11">
        <v>2</v>
      </c>
      <c r="BB36" s="11">
        <v>2</v>
      </c>
      <c r="BC36" s="11">
        <v>2</v>
      </c>
      <c r="BD36" s="11">
        <v>2</v>
      </c>
    </row>
    <row r="37" spans="1:56" ht="12.75" customHeight="1" x14ac:dyDescent="0.2">
      <c r="A37" s="9"/>
      <c r="B37" s="9"/>
      <c r="D37" s="9" t="s">
        <v>91</v>
      </c>
      <c r="E37" s="12" t="s">
        <v>89</v>
      </c>
      <c r="G37" s="11">
        <v>1</v>
      </c>
      <c r="H37" s="11">
        <v>1</v>
      </c>
      <c r="I37" s="11">
        <v>1</v>
      </c>
      <c r="J37" s="11">
        <v>1</v>
      </c>
      <c r="K37" s="11">
        <v>1</v>
      </c>
      <c r="L37" s="11">
        <v>1</v>
      </c>
      <c r="M37" s="11">
        <v>1</v>
      </c>
      <c r="N37" s="11">
        <v>1</v>
      </c>
      <c r="O37" s="11">
        <v>1</v>
      </c>
      <c r="P37" s="11">
        <v>1</v>
      </c>
      <c r="Q37" s="11">
        <v>1</v>
      </c>
      <c r="R37" s="11">
        <v>1</v>
      </c>
      <c r="S37" s="11">
        <v>1</v>
      </c>
      <c r="T37" s="11">
        <v>1</v>
      </c>
      <c r="U37" s="11">
        <v>1</v>
      </c>
      <c r="V37" s="11">
        <v>1</v>
      </c>
      <c r="W37" s="11">
        <v>1</v>
      </c>
      <c r="X37" s="11">
        <v>1</v>
      </c>
      <c r="Y37" s="11">
        <v>1</v>
      </c>
      <c r="Z37" s="11">
        <v>1</v>
      </c>
      <c r="AA37" s="11">
        <v>1</v>
      </c>
      <c r="AB37" s="11">
        <v>1</v>
      </c>
      <c r="AC37" s="11">
        <v>1</v>
      </c>
      <c r="AD37" s="11">
        <v>1</v>
      </c>
      <c r="AE37" s="11">
        <v>1</v>
      </c>
      <c r="AF37" s="11">
        <v>1</v>
      </c>
      <c r="AG37" s="11">
        <v>1</v>
      </c>
      <c r="AH37" s="11">
        <v>1</v>
      </c>
      <c r="AI37" s="11">
        <v>1</v>
      </c>
      <c r="AJ37" s="11">
        <v>1</v>
      </c>
      <c r="AK37" s="11">
        <v>1</v>
      </c>
      <c r="AL37" s="11">
        <v>1</v>
      </c>
      <c r="AM37" s="11">
        <v>1</v>
      </c>
      <c r="AN37" s="11">
        <v>1</v>
      </c>
      <c r="AO37" s="11">
        <v>1</v>
      </c>
      <c r="AP37" s="11">
        <v>1</v>
      </c>
      <c r="AQ37" s="11">
        <v>1</v>
      </c>
      <c r="AR37" s="11">
        <v>1</v>
      </c>
      <c r="AS37" s="11">
        <v>1</v>
      </c>
      <c r="AT37" s="11">
        <v>1</v>
      </c>
      <c r="AU37" s="11">
        <v>1</v>
      </c>
      <c r="AV37" s="11">
        <v>1</v>
      </c>
      <c r="AW37" s="11">
        <v>1</v>
      </c>
      <c r="AX37" s="11">
        <v>1</v>
      </c>
      <c r="AY37" s="11">
        <v>1</v>
      </c>
      <c r="AZ37" s="11">
        <v>1</v>
      </c>
      <c r="BA37" s="11">
        <v>1</v>
      </c>
      <c r="BB37" s="11">
        <v>1</v>
      </c>
      <c r="BC37" s="11">
        <v>1</v>
      </c>
      <c r="BD37" s="11">
        <v>1</v>
      </c>
    </row>
    <row r="38" spans="1:56" ht="12.75" customHeight="1" x14ac:dyDescent="0.2">
      <c r="A38" s="9"/>
      <c r="B38" s="9"/>
      <c r="D38" s="9" t="s">
        <v>90</v>
      </c>
      <c r="E38" s="12" t="s">
        <v>89</v>
      </c>
      <c r="G38" s="11">
        <v>1</v>
      </c>
      <c r="H38" s="11">
        <v>1</v>
      </c>
      <c r="I38" s="11">
        <v>1</v>
      </c>
      <c r="J38" s="11">
        <v>1</v>
      </c>
      <c r="K38" s="11">
        <v>1</v>
      </c>
      <c r="L38" s="11">
        <v>1</v>
      </c>
      <c r="M38" s="11">
        <v>1</v>
      </c>
      <c r="N38" s="11">
        <v>1</v>
      </c>
      <c r="O38" s="11">
        <v>1</v>
      </c>
      <c r="P38" s="11">
        <v>1</v>
      </c>
      <c r="Q38" s="11">
        <v>1</v>
      </c>
      <c r="R38" s="11">
        <v>1</v>
      </c>
      <c r="S38" s="11">
        <v>1</v>
      </c>
      <c r="T38" s="11">
        <v>1</v>
      </c>
      <c r="U38" s="11">
        <v>1</v>
      </c>
      <c r="V38" s="11">
        <v>1</v>
      </c>
      <c r="W38" s="11">
        <v>1</v>
      </c>
      <c r="X38" s="11">
        <v>1</v>
      </c>
      <c r="Y38" s="11">
        <v>1</v>
      </c>
      <c r="Z38" s="11">
        <v>1</v>
      </c>
      <c r="AA38" s="11">
        <v>1</v>
      </c>
      <c r="AB38" s="11">
        <v>1</v>
      </c>
      <c r="AC38" s="11">
        <v>1</v>
      </c>
      <c r="AD38" s="11">
        <v>1</v>
      </c>
      <c r="AE38" s="11">
        <v>1</v>
      </c>
      <c r="AF38" s="11">
        <v>1</v>
      </c>
      <c r="AG38" s="11">
        <v>1</v>
      </c>
      <c r="AH38" s="11">
        <v>1</v>
      </c>
      <c r="AI38" s="11">
        <v>1</v>
      </c>
      <c r="AJ38" s="11">
        <v>1</v>
      </c>
      <c r="AK38" s="11">
        <v>1</v>
      </c>
      <c r="AL38" s="11">
        <v>1</v>
      </c>
      <c r="AM38" s="11">
        <v>1</v>
      </c>
      <c r="AN38" s="11">
        <v>1</v>
      </c>
      <c r="AO38" s="11">
        <v>1</v>
      </c>
      <c r="AP38" s="11">
        <v>1</v>
      </c>
      <c r="AQ38" s="11">
        <v>1</v>
      </c>
      <c r="AR38" s="11">
        <v>1</v>
      </c>
      <c r="AS38" s="11">
        <v>1</v>
      </c>
      <c r="AT38" s="11">
        <v>1</v>
      </c>
      <c r="AU38" s="11">
        <v>1</v>
      </c>
      <c r="AV38" s="11">
        <v>1</v>
      </c>
      <c r="AW38" s="11">
        <v>1</v>
      </c>
      <c r="AX38" s="11">
        <v>1</v>
      </c>
      <c r="AY38" s="11">
        <v>1</v>
      </c>
      <c r="AZ38" s="11">
        <v>1</v>
      </c>
      <c r="BA38" s="11">
        <v>1</v>
      </c>
      <c r="BB38" s="11">
        <v>1</v>
      </c>
      <c r="BC38" s="11">
        <v>1</v>
      </c>
      <c r="BD38" s="11">
        <v>1</v>
      </c>
    </row>
    <row r="39" spans="1:56" ht="12.75" customHeight="1" x14ac:dyDescent="0.2">
      <c r="A39" s="9"/>
      <c r="B39" s="9"/>
      <c r="D39" s="9"/>
      <c r="E39" s="12"/>
      <c r="G39" s="49"/>
      <c r="H39" s="49"/>
      <c r="I39" s="49"/>
      <c r="J39" s="49"/>
      <c r="K39" s="49"/>
      <c r="L39" s="49"/>
      <c r="M39" s="49"/>
      <c r="N39" s="49"/>
      <c r="O39" s="49"/>
      <c r="P39" s="49"/>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row>
    <row r="40" spans="1:56" ht="12.75" customHeight="1" x14ac:dyDescent="0.25">
      <c r="A40" s="31" t="s">
        <v>88</v>
      </c>
      <c r="B40" s="9"/>
      <c r="C40" s="9"/>
      <c r="D40" s="9"/>
      <c r="E40" s="12"/>
      <c r="G40" s="47"/>
      <c r="H40" s="47"/>
      <c r="I40" s="47"/>
      <c r="J40" s="47"/>
      <c r="K40" s="47"/>
      <c r="L40" s="47"/>
      <c r="M40" s="47"/>
      <c r="N40" s="47"/>
      <c r="O40" s="47"/>
      <c r="P40" s="47"/>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row>
    <row r="41" spans="1:56" ht="12.75" customHeight="1" x14ac:dyDescent="0.25">
      <c r="A41" s="45" t="s">
        <v>87</v>
      </c>
      <c r="B41" s="9"/>
      <c r="C41" s="9"/>
      <c r="D41" s="9"/>
      <c r="E41" s="12"/>
      <c r="G41" s="44"/>
      <c r="H41" s="44"/>
      <c r="I41" s="44"/>
      <c r="J41" s="44"/>
      <c r="K41" s="44"/>
      <c r="L41" s="44"/>
      <c r="M41" s="44"/>
      <c r="N41" s="44"/>
      <c r="O41" s="44"/>
      <c r="P41" s="44"/>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row>
    <row r="42" spans="1:56" ht="12.75" customHeight="1" x14ac:dyDescent="0.2">
      <c r="A42" s="9"/>
      <c r="B42" s="31" t="s">
        <v>86</v>
      </c>
      <c r="C42" s="9"/>
      <c r="D42" s="9"/>
      <c r="E42" s="12" t="s">
        <v>70</v>
      </c>
      <c r="G42" s="36">
        <v>346</v>
      </c>
      <c r="H42" s="41">
        <v>13</v>
      </c>
      <c r="I42" s="36">
        <v>1839</v>
      </c>
      <c r="J42" s="36">
        <v>257</v>
      </c>
      <c r="K42" s="36">
        <v>1335</v>
      </c>
      <c r="L42" s="36">
        <v>434</v>
      </c>
      <c r="M42" s="36">
        <v>422</v>
      </c>
      <c r="N42" s="36">
        <v>30.8</v>
      </c>
      <c r="O42" s="41">
        <v>13</v>
      </c>
      <c r="P42" s="36">
        <v>4638</v>
      </c>
      <c r="Q42" s="41">
        <v>13</v>
      </c>
      <c r="R42" s="36">
        <v>793</v>
      </c>
      <c r="S42" s="41">
        <v>13</v>
      </c>
      <c r="T42" s="36">
        <v>3047</v>
      </c>
      <c r="U42" s="36">
        <v>1556</v>
      </c>
      <c r="V42" s="41">
        <v>13</v>
      </c>
      <c r="W42" s="37">
        <v>793</v>
      </c>
      <c r="X42" s="36">
        <v>577</v>
      </c>
      <c r="Y42" s="41">
        <v>13</v>
      </c>
      <c r="Z42" s="41">
        <v>13</v>
      </c>
      <c r="AA42" s="36">
        <v>21380</v>
      </c>
      <c r="AB42" s="36">
        <v>327</v>
      </c>
      <c r="AC42" s="36">
        <v>1962</v>
      </c>
      <c r="AD42" s="36">
        <v>84.3</v>
      </c>
      <c r="AE42" s="36">
        <v>867</v>
      </c>
      <c r="AF42" s="36">
        <v>1327</v>
      </c>
      <c r="AG42" s="36">
        <v>138</v>
      </c>
      <c r="AH42" s="36">
        <v>850</v>
      </c>
      <c r="AI42" s="36">
        <v>392</v>
      </c>
      <c r="AJ42" s="36">
        <v>708</v>
      </c>
      <c r="AK42" s="36">
        <v>902</v>
      </c>
      <c r="AL42" s="36">
        <v>179</v>
      </c>
      <c r="AM42" s="36">
        <v>1240</v>
      </c>
      <c r="AN42" s="41">
        <v>13</v>
      </c>
      <c r="AO42" s="36">
        <v>282</v>
      </c>
      <c r="AP42" s="36">
        <v>1090</v>
      </c>
      <c r="AQ42" s="36">
        <v>1525</v>
      </c>
      <c r="AR42" s="36">
        <v>262</v>
      </c>
      <c r="AS42" s="36">
        <v>341</v>
      </c>
      <c r="AT42" s="36">
        <v>370</v>
      </c>
      <c r="AU42" s="36">
        <v>773</v>
      </c>
      <c r="AV42" s="36">
        <v>869</v>
      </c>
      <c r="AW42" s="36">
        <v>809</v>
      </c>
      <c r="AX42" s="36">
        <v>713</v>
      </c>
      <c r="AY42" s="36">
        <v>177</v>
      </c>
      <c r="AZ42" s="36">
        <v>524</v>
      </c>
      <c r="BA42" s="36">
        <v>3196</v>
      </c>
      <c r="BB42" s="36">
        <v>1515</v>
      </c>
      <c r="BC42" s="36">
        <v>1060</v>
      </c>
      <c r="BD42" s="36">
        <v>594</v>
      </c>
    </row>
    <row r="43" spans="1:56" ht="12.75" customHeight="1" x14ac:dyDescent="0.2">
      <c r="A43" s="9"/>
      <c r="B43" s="31" t="s">
        <v>85</v>
      </c>
      <c r="C43" s="9"/>
      <c r="D43" s="9"/>
      <c r="E43" s="12" t="s">
        <v>83</v>
      </c>
      <c r="G43" s="36">
        <v>4</v>
      </c>
      <c r="H43" s="36">
        <v>14.3</v>
      </c>
      <c r="I43" s="36">
        <v>0.75</v>
      </c>
      <c r="J43" s="36">
        <v>23.4</v>
      </c>
      <c r="K43" s="36">
        <v>7.16</v>
      </c>
      <c r="L43" s="36">
        <v>1.69</v>
      </c>
      <c r="M43" s="36">
        <v>8.4600000000000009</v>
      </c>
      <c r="N43" s="36">
        <v>0.79</v>
      </c>
      <c r="O43" s="36">
        <v>2.5499999999999998</v>
      </c>
      <c r="P43" s="36">
        <v>2.54</v>
      </c>
      <c r="Q43" s="36">
        <v>1.34</v>
      </c>
      <c r="R43" s="36">
        <v>28.1</v>
      </c>
      <c r="S43" s="36">
        <v>6.39</v>
      </c>
      <c r="T43" s="36">
        <v>1.59</v>
      </c>
      <c r="U43" s="36">
        <v>0.19</v>
      </c>
      <c r="V43" s="36">
        <v>31.3</v>
      </c>
      <c r="W43" s="36">
        <v>22.7</v>
      </c>
      <c r="X43" s="36">
        <v>1.42</v>
      </c>
      <c r="Y43" s="36">
        <v>52</v>
      </c>
      <c r="Z43" s="36">
        <v>2.35</v>
      </c>
      <c r="AA43" s="36">
        <v>17.899999999999999</v>
      </c>
      <c r="AB43" s="36">
        <v>38</v>
      </c>
      <c r="AC43" s="36">
        <v>1.05</v>
      </c>
      <c r="AD43" s="36">
        <v>16.3</v>
      </c>
      <c r="AE43" s="36">
        <v>5.9</v>
      </c>
      <c r="AF43" s="36">
        <v>10</v>
      </c>
      <c r="AG43" s="36">
        <v>1.47</v>
      </c>
      <c r="AH43" s="36">
        <v>3.68</v>
      </c>
      <c r="AI43" s="36">
        <v>2.4900000000000002</v>
      </c>
      <c r="AJ43" s="36">
        <v>16.7</v>
      </c>
      <c r="AK43" s="36">
        <v>2.52</v>
      </c>
      <c r="AL43" s="36">
        <v>25.8</v>
      </c>
      <c r="AM43" s="36">
        <v>44</v>
      </c>
      <c r="AN43" s="36">
        <v>38.4</v>
      </c>
      <c r="AO43" s="36">
        <v>19</v>
      </c>
      <c r="AP43" s="36">
        <v>3.28</v>
      </c>
      <c r="AQ43" s="36">
        <v>14.3</v>
      </c>
      <c r="AR43" s="36">
        <v>18.600000000000001</v>
      </c>
      <c r="AS43" s="36">
        <v>3.78</v>
      </c>
      <c r="AT43" s="36">
        <v>15.9</v>
      </c>
      <c r="AU43" s="36">
        <v>9.39</v>
      </c>
      <c r="AV43" s="36">
        <v>1.85</v>
      </c>
      <c r="AW43" s="36">
        <v>1.1000000000000001</v>
      </c>
      <c r="AX43" s="36">
        <v>4.5999999999999996</v>
      </c>
      <c r="AY43" s="36">
        <v>53.6</v>
      </c>
      <c r="AZ43" s="36">
        <v>20.100000000000001</v>
      </c>
      <c r="BA43" s="36">
        <v>1</v>
      </c>
      <c r="BB43" s="36">
        <v>0.81</v>
      </c>
      <c r="BC43" s="36">
        <v>3.8</v>
      </c>
      <c r="BD43" s="36">
        <v>2.89</v>
      </c>
    </row>
    <row r="44" spans="1:56" ht="12.75" customHeight="1" x14ac:dyDescent="0.2">
      <c r="A44" s="9"/>
      <c r="B44" s="29" t="s">
        <v>84</v>
      </c>
      <c r="C44" s="9"/>
      <c r="D44" s="9"/>
      <c r="E44" s="12" t="s">
        <v>83</v>
      </c>
      <c r="G44" s="37" t="s">
        <v>1</v>
      </c>
      <c r="H44" s="37">
        <v>103</v>
      </c>
      <c r="I44" s="37">
        <v>1.26</v>
      </c>
      <c r="J44" s="37" t="s">
        <v>1</v>
      </c>
      <c r="K44" s="37" t="s">
        <v>1</v>
      </c>
      <c r="L44" s="37">
        <v>6.24</v>
      </c>
      <c r="M44" s="37">
        <v>13</v>
      </c>
      <c r="N44" s="37" t="s">
        <v>1</v>
      </c>
      <c r="O44" s="37" t="s">
        <v>1</v>
      </c>
      <c r="P44" s="37" t="s">
        <v>1</v>
      </c>
      <c r="Q44" s="37" t="s">
        <v>1</v>
      </c>
      <c r="R44" s="37" t="s">
        <v>1</v>
      </c>
      <c r="S44" s="37">
        <v>8.48</v>
      </c>
      <c r="T44" s="37" t="s">
        <v>1</v>
      </c>
      <c r="U44" s="37" t="s">
        <v>1</v>
      </c>
      <c r="V44" s="37" t="s">
        <v>1</v>
      </c>
      <c r="W44" s="37" t="s">
        <v>1</v>
      </c>
      <c r="X44" s="37" t="s">
        <v>1</v>
      </c>
      <c r="Y44" s="37" t="s">
        <v>1</v>
      </c>
      <c r="Z44" s="37">
        <v>3.47</v>
      </c>
      <c r="AA44" s="37" t="s">
        <v>1</v>
      </c>
      <c r="AB44" s="37" t="s">
        <v>1</v>
      </c>
      <c r="AC44" s="37">
        <v>1.19</v>
      </c>
      <c r="AD44" s="37" t="s">
        <v>1</v>
      </c>
      <c r="AE44" s="37" t="s">
        <v>1</v>
      </c>
      <c r="AF44" s="37" t="s">
        <v>1</v>
      </c>
      <c r="AG44" s="37" t="s">
        <v>1</v>
      </c>
      <c r="AH44" s="37" t="s">
        <v>1</v>
      </c>
      <c r="AI44" s="37" t="s">
        <v>1</v>
      </c>
      <c r="AJ44" s="37" t="s">
        <v>1</v>
      </c>
      <c r="AK44" s="37" t="s">
        <v>1</v>
      </c>
      <c r="AL44" s="37">
        <v>27.5</v>
      </c>
      <c r="AM44" s="37" t="s">
        <v>1</v>
      </c>
      <c r="AN44" s="37" t="s">
        <v>1</v>
      </c>
      <c r="AO44" s="37">
        <v>20.8</v>
      </c>
      <c r="AP44" s="37" t="s">
        <v>1</v>
      </c>
      <c r="AQ44" s="37" t="s">
        <v>1</v>
      </c>
      <c r="AR44" s="37" t="s">
        <v>1</v>
      </c>
      <c r="AS44" s="37" t="s">
        <v>1</v>
      </c>
      <c r="AT44" s="37" t="s">
        <v>1</v>
      </c>
      <c r="AU44" s="37">
        <v>11.6</v>
      </c>
      <c r="AV44" s="37" t="s">
        <v>1</v>
      </c>
      <c r="AW44" s="37">
        <v>2.35</v>
      </c>
      <c r="AX44" s="37" t="s">
        <v>1</v>
      </c>
      <c r="AY44" s="37" t="s">
        <v>1</v>
      </c>
      <c r="AZ44" s="37">
        <v>22.8</v>
      </c>
      <c r="BA44" s="37" t="s">
        <v>1</v>
      </c>
      <c r="BB44" s="37" t="s">
        <v>1</v>
      </c>
      <c r="BC44" s="37" t="s">
        <v>1</v>
      </c>
      <c r="BD44" s="37">
        <v>5.6</v>
      </c>
    </row>
    <row r="45" spans="1:56" ht="12.75" customHeight="1" x14ac:dyDescent="0.2">
      <c r="A45" s="9"/>
      <c r="B45" s="29" t="s">
        <v>82</v>
      </c>
      <c r="C45" s="9"/>
      <c r="D45" s="9"/>
      <c r="E45" s="12" t="s">
        <v>70</v>
      </c>
      <c r="G45" s="37" t="s">
        <v>1</v>
      </c>
      <c r="H45" s="37" t="s">
        <v>1</v>
      </c>
      <c r="I45" s="37" t="s">
        <v>1</v>
      </c>
      <c r="J45" s="37" t="s">
        <v>1</v>
      </c>
      <c r="K45" s="37" t="s">
        <v>1</v>
      </c>
      <c r="L45" s="37" t="s">
        <v>1</v>
      </c>
      <c r="M45" s="37" t="s">
        <v>1</v>
      </c>
      <c r="N45" s="37" t="s">
        <v>1</v>
      </c>
      <c r="O45" s="37" t="s">
        <v>1</v>
      </c>
      <c r="P45" s="37" t="s">
        <v>1</v>
      </c>
      <c r="Q45" s="37" t="s">
        <v>1</v>
      </c>
      <c r="R45" s="37" t="s">
        <v>1</v>
      </c>
      <c r="S45" s="37" t="s">
        <v>1</v>
      </c>
      <c r="T45" s="37" t="s">
        <v>1</v>
      </c>
      <c r="U45" s="37" t="s">
        <v>1</v>
      </c>
      <c r="V45" s="37" t="s">
        <v>1</v>
      </c>
      <c r="W45" s="37" t="s">
        <v>1</v>
      </c>
      <c r="X45" s="37" t="s">
        <v>1</v>
      </c>
      <c r="Y45" s="37" t="s">
        <v>1</v>
      </c>
      <c r="Z45" s="37" t="s">
        <v>1</v>
      </c>
      <c r="AA45" s="37" t="s">
        <v>1</v>
      </c>
      <c r="AB45" s="37" t="s">
        <v>1</v>
      </c>
      <c r="AC45" s="37" t="s">
        <v>1</v>
      </c>
      <c r="AD45" s="37" t="s">
        <v>1</v>
      </c>
      <c r="AE45" s="37" t="s">
        <v>1</v>
      </c>
      <c r="AF45" s="37" t="s">
        <v>1</v>
      </c>
      <c r="AG45" s="37" t="s">
        <v>1</v>
      </c>
      <c r="AH45" s="37" t="s">
        <v>1</v>
      </c>
      <c r="AI45" s="37" t="s">
        <v>1</v>
      </c>
      <c r="AJ45" s="37" t="s">
        <v>1</v>
      </c>
      <c r="AK45" s="37" t="s">
        <v>1</v>
      </c>
      <c r="AL45" s="37" t="s">
        <v>1</v>
      </c>
      <c r="AM45" s="37" t="s">
        <v>1</v>
      </c>
      <c r="AN45" s="37" t="s">
        <v>1</v>
      </c>
      <c r="AO45" s="37" t="s">
        <v>1</v>
      </c>
      <c r="AP45" s="37" t="s">
        <v>1</v>
      </c>
      <c r="AQ45" s="37" t="s">
        <v>1</v>
      </c>
      <c r="AR45" s="37" t="s">
        <v>1</v>
      </c>
      <c r="AS45" s="37" t="s">
        <v>1</v>
      </c>
      <c r="AT45" s="37" t="s">
        <v>1</v>
      </c>
      <c r="AU45" s="37" t="s">
        <v>1</v>
      </c>
      <c r="AV45" s="37" t="s">
        <v>1</v>
      </c>
      <c r="AW45" s="37" t="s">
        <v>1</v>
      </c>
      <c r="AX45" s="37" t="s">
        <v>1</v>
      </c>
      <c r="AY45" s="37" t="s">
        <v>1</v>
      </c>
      <c r="AZ45" s="37" t="s">
        <v>1</v>
      </c>
      <c r="BA45" s="37" t="s">
        <v>1</v>
      </c>
      <c r="BB45" s="37" t="s">
        <v>1</v>
      </c>
      <c r="BC45" s="37" t="s">
        <v>1</v>
      </c>
      <c r="BD45" s="37" t="s">
        <v>1</v>
      </c>
    </row>
    <row r="46" spans="1:56" ht="12.75" customHeight="1" x14ac:dyDescent="0.2">
      <c r="A46" s="9"/>
      <c r="B46" s="29" t="s">
        <v>81</v>
      </c>
      <c r="C46" s="9"/>
      <c r="D46" s="9"/>
      <c r="E46" s="12" t="s">
        <v>70</v>
      </c>
      <c r="G46" s="37" t="s">
        <v>1</v>
      </c>
      <c r="H46" s="37" t="s">
        <v>1</v>
      </c>
      <c r="I46" s="37" t="s">
        <v>1</v>
      </c>
      <c r="J46" s="37" t="s">
        <v>1</v>
      </c>
      <c r="K46" s="37" t="s">
        <v>1</v>
      </c>
      <c r="L46" s="37" t="s">
        <v>1</v>
      </c>
      <c r="M46" s="37" t="s">
        <v>1</v>
      </c>
      <c r="N46" s="37" t="s">
        <v>1</v>
      </c>
      <c r="O46" s="37" t="s">
        <v>1</v>
      </c>
      <c r="P46" s="37" t="s">
        <v>1</v>
      </c>
      <c r="Q46" s="37" t="s">
        <v>1</v>
      </c>
      <c r="R46" s="37" t="s">
        <v>1</v>
      </c>
      <c r="S46" s="37" t="s">
        <v>1</v>
      </c>
      <c r="T46" s="37" t="s">
        <v>1</v>
      </c>
      <c r="U46" s="37" t="s">
        <v>1</v>
      </c>
      <c r="V46" s="37" t="s">
        <v>1</v>
      </c>
      <c r="W46" s="37" t="s">
        <v>1</v>
      </c>
      <c r="X46" s="37">
        <v>929</v>
      </c>
      <c r="Y46" s="37" t="s">
        <v>1</v>
      </c>
      <c r="Z46" s="37" t="s">
        <v>1</v>
      </c>
      <c r="AA46" s="37" t="s">
        <v>1</v>
      </c>
      <c r="AB46" s="37" t="s">
        <v>1</v>
      </c>
      <c r="AC46" s="37" t="s">
        <v>1</v>
      </c>
      <c r="AD46" s="37" t="s">
        <v>1</v>
      </c>
      <c r="AE46" s="37" t="s">
        <v>1</v>
      </c>
      <c r="AF46" s="37" t="s">
        <v>1</v>
      </c>
      <c r="AG46" s="37" t="s">
        <v>1</v>
      </c>
      <c r="AH46" s="37" t="s">
        <v>1</v>
      </c>
      <c r="AI46" s="37" t="s">
        <v>1</v>
      </c>
      <c r="AJ46" s="37" t="s">
        <v>1</v>
      </c>
      <c r="AK46" s="37" t="s">
        <v>1</v>
      </c>
      <c r="AL46" s="37" t="s">
        <v>1</v>
      </c>
      <c r="AM46" s="37" t="s">
        <v>1</v>
      </c>
      <c r="AN46" s="37" t="s">
        <v>1</v>
      </c>
      <c r="AO46" s="37">
        <v>856</v>
      </c>
      <c r="AP46" s="37" t="s">
        <v>1</v>
      </c>
      <c r="AQ46" s="37" t="s">
        <v>1</v>
      </c>
      <c r="AR46" s="37" t="s">
        <v>1</v>
      </c>
      <c r="AS46" s="37" t="s">
        <v>1</v>
      </c>
      <c r="AT46" s="37" t="s">
        <v>1</v>
      </c>
      <c r="AU46" s="37" t="s">
        <v>1</v>
      </c>
      <c r="AV46" s="37" t="s">
        <v>1</v>
      </c>
      <c r="AW46" s="37" t="s">
        <v>1</v>
      </c>
      <c r="AX46" s="37" t="s">
        <v>1</v>
      </c>
      <c r="AY46" s="37" t="s">
        <v>1</v>
      </c>
      <c r="AZ46" s="37" t="s">
        <v>1</v>
      </c>
      <c r="BA46" s="37" t="s">
        <v>1</v>
      </c>
      <c r="BB46" s="37" t="s">
        <v>1</v>
      </c>
      <c r="BC46" s="37" t="s">
        <v>1</v>
      </c>
      <c r="BD46" s="37" t="s">
        <v>1</v>
      </c>
    </row>
    <row r="47" spans="1:56" ht="12.75" customHeight="1" x14ac:dyDescent="0.2">
      <c r="A47" s="9"/>
      <c r="B47" s="29" t="s">
        <v>80</v>
      </c>
      <c r="C47" s="9"/>
      <c r="D47" s="9"/>
      <c r="E47" s="12" t="s">
        <v>79</v>
      </c>
      <c r="G47" s="37">
        <v>0.28000000000000003</v>
      </c>
      <c r="H47" s="37">
        <v>3.13</v>
      </c>
      <c r="I47" s="37" t="s">
        <v>1</v>
      </c>
      <c r="J47" s="37" t="s">
        <v>1</v>
      </c>
      <c r="K47" s="37" t="s">
        <v>1</v>
      </c>
      <c r="L47" s="37" t="s">
        <v>1</v>
      </c>
      <c r="M47" s="37" t="s">
        <v>1</v>
      </c>
      <c r="N47" s="37" t="s">
        <v>1</v>
      </c>
      <c r="O47" s="37" t="s">
        <v>1</v>
      </c>
      <c r="P47" s="37" t="s">
        <v>1</v>
      </c>
      <c r="Q47" s="37" t="s">
        <v>1</v>
      </c>
      <c r="R47" s="37">
        <v>1.05</v>
      </c>
      <c r="S47" s="37">
        <v>3.05</v>
      </c>
      <c r="T47" s="37" t="s">
        <v>1</v>
      </c>
      <c r="U47" s="37" t="s">
        <v>1</v>
      </c>
      <c r="V47" s="37">
        <v>8.57</v>
      </c>
      <c r="W47" s="37" t="s">
        <v>1</v>
      </c>
      <c r="X47" s="37" t="s">
        <v>1</v>
      </c>
      <c r="Y47" s="37">
        <v>3.39</v>
      </c>
      <c r="Z47" s="37" t="s">
        <v>1</v>
      </c>
      <c r="AA47" s="37" t="s">
        <v>1</v>
      </c>
      <c r="AB47" s="37" t="s">
        <v>1</v>
      </c>
      <c r="AC47" s="37" t="s">
        <v>1</v>
      </c>
      <c r="AD47" s="37" t="s">
        <v>1</v>
      </c>
      <c r="AE47" s="37" t="s">
        <v>1</v>
      </c>
      <c r="AF47" s="37" t="s">
        <v>1</v>
      </c>
      <c r="AG47" s="37" t="s">
        <v>1</v>
      </c>
      <c r="AH47" s="37" t="s">
        <v>1</v>
      </c>
      <c r="AI47" s="37" t="s">
        <v>1</v>
      </c>
      <c r="AJ47" s="37" t="s">
        <v>1</v>
      </c>
      <c r="AK47" s="37" t="s">
        <v>1</v>
      </c>
      <c r="AL47" s="37" t="s">
        <v>1</v>
      </c>
      <c r="AM47" s="37" t="s">
        <v>1</v>
      </c>
      <c r="AN47" s="37">
        <v>4.0199999999999996</v>
      </c>
      <c r="AO47" s="37" t="s">
        <v>1</v>
      </c>
      <c r="AP47" s="37" t="s">
        <v>1</v>
      </c>
      <c r="AQ47" s="37" t="s">
        <v>1</v>
      </c>
      <c r="AR47" s="37">
        <v>5.97</v>
      </c>
      <c r="AS47" s="37" t="s">
        <v>1</v>
      </c>
      <c r="AT47" s="37" t="s">
        <v>1</v>
      </c>
      <c r="AU47" s="37" t="s">
        <v>1</v>
      </c>
      <c r="AV47" s="37" t="s">
        <v>1</v>
      </c>
      <c r="AW47" s="37" t="s">
        <v>1</v>
      </c>
      <c r="AX47" s="37" t="s">
        <v>1</v>
      </c>
      <c r="AY47" s="37" t="s">
        <v>1</v>
      </c>
      <c r="AZ47" s="37" t="s">
        <v>1</v>
      </c>
      <c r="BA47" s="37" t="s">
        <v>1</v>
      </c>
      <c r="BB47" s="37" t="s">
        <v>1</v>
      </c>
      <c r="BC47" s="37" t="s">
        <v>1</v>
      </c>
      <c r="BD47" s="37" t="s">
        <v>1</v>
      </c>
    </row>
    <row r="48" spans="1:56" ht="12.75" customHeight="1" x14ac:dyDescent="0.2">
      <c r="A48" s="9"/>
      <c r="B48" s="29" t="s">
        <v>78</v>
      </c>
      <c r="C48" s="9"/>
      <c r="D48" s="9"/>
      <c r="E48" s="12" t="s">
        <v>76</v>
      </c>
      <c r="G48" s="11">
        <v>0</v>
      </c>
      <c r="H48" s="11">
        <v>0</v>
      </c>
      <c r="I48" s="11">
        <v>0</v>
      </c>
      <c r="J48" s="11">
        <v>0</v>
      </c>
      <c r="K48" s="11">
        <v>0</v>
      </c>
      <c r="L48" s="11">
        <v>0</v>
      </c>
      <c r="M48" s="11">
        <v>0</v>
      </c>
      <c r="N48" s="11">
        <v>0</v>
      </c>
      <c r="O48" s="11">
        <v>0</v>
      </c>
      <c r="P48" s="11">
        <v>0</v>
      </c>
      <c r="Q48" s="11">
        <v>0</v>
      </c>
      <c r="R48" s="11">
        <v>0</v>
      </c>
      <c r="S48" s="11">
        <v>0</v>
      </c>
      <c r="T48" s="11">
        <v>0</v>
      </c>
      <c r="U48" s="11">
        <v>0</v>
      </c>
      <c r="V48" s="11">
        <v>0</v>
      </c>
      <c r="W48" s="11">
        <v>0</v>
      </c>
      <c r="X48" s="11">
        <v>0</v>
      </c>
      <c r="Y48" s="11">
        <v>0</v>
      </c>
      <c r="Z48" s="11">
        <v>0</v>
      </c>
      <c r="AA48" s="11">
        <v>0</v>
      </c>
      <c r="AB48" s="11">
        <v>0</v>
      </c>
      <c r="AC48" s="11">
        <v>0</v>
      </c>
      <c r="AD48" s="11">
        <v>0</v>
      </c>
      <c r="AE48" s="11">
        <v>0</v>
      </c>
      <c r="AF48" s="11">
        <v>0</v>
      </c>
      <c r="AG48" s="11">
        <v>0</v>
      </c>
      <c r="AH48" s="11">
        <v>0</v>
      </c>
      <c r="AI48" s="11">
        <v>0</v>
      </c>
      <c r="AJ48" s="11">
        <v>0</v>
      </c>
      <c r="AK48" s="11">
        <v>0</v>
      </c>
      <c r="AL48" s="11">
        <v>0</v>
      </c>
      <c r="AM48" s="11">
        <v>0</v>
      </c>
      <c r="AN48" s="11">
        <v>0</v>
      </c>
      <c r="AO48" s="11">
        <v>0</v>
      </c>
      <c r="AP48" s="11">
        <v>0</v>
      </c>
      <c r="AQ48" s="11">
        <v>0</v>
      </c>
      <c r="AR48" s="11">
        <v>0</v>
      </c>
      <c r="AS48" s="11">
        <v>0</v>
      </c>
      <c r="AT48" s="11">
        <v>0</v>
      </c>
      <c r="AU48" s="11">
        <v>0</v>
      </c>
      <c r="AV48" s="11">
        <v>0</v>
      </c>
      <c r="AW48" s="11">
        <v>0</v>
      </c>
      <c r="AX48" s="11">
        <v>0</v>
      </c>
      <c r="AY48" s="11">
        <v>0</v>
      </c>
      <c r="AZ48" s="11">
        <v>0</v>
      </c>
      <c r="BA48" s="11">
        <v>0</v>
      </c>
      <c r="BB48" s="11">
        <v>0</v>
      </c>
      <c r="BC48" s="11">
        <v>0</v>
      </c>
      <c r="BD48" s="11">
        <v>0</v>
      </c>
    </row>
    <row r="49" spans="1:56" ht="12.75" customHeight="1" x14ac:dyDescent="0.2">
      <c r="A49" s="9"/>
      <c r="B49" s="29" t="s">
        <v>77</v>
      </c>
      <c r="C49" s="9"/>
      <c r="D49" s="9"/>
      <c r="E49" s="12" t="s">
        <v>76</v>
      </c>
      <c r="G49" s="11">
        <v>0</v>
      </c>
      <c r="H49" s="11">
        <v>0</v>
      </c>
      <c r="I49" s="11">
        <v>0</v>
      </c>
      <c r="J49" s="11">
        <v>0</v>
      </c>
      <c r="K49" s="11">
        <v>0</v>
      </c>
      <c r="L49" s="11">
        <v>0</v>
      </c>
      <c r="M49" s="11">
        <v>0</v>
      </c>
      <c r="N49" s="11">
        <v>0</v>
      </c>
      <c r="O49" s="11">
        <v>0</v>
      </c>
      <c r="P49" s="11">
        <v>0</v>
      </c>
      <c r="Q49" s="11">
        <v>0</v>
      </c>
      <c r="R49" s="11">
        <v>0</v>
      </c>
      <c r="S49" s="11">
        <v>0</v>
      </c>
      <c r="T49" s="11">
        <v>0</v>
      </c>
      <c r="U49" s="11">
        <v>0</v>
      </c>
      <c r="V49" s="11">
        <v>0</v>
      </c>
      <c r="W49" s="11">
        <v>0</v>
      </c>
      <c r="X49" s="75">
        <v>1</v>
      </c>
      <c r="Y49" s="11">
        <v>0</v>
      </c>
      <c r="Z49" s="11">
        <v>0</v>
      </c>
      <c r="AA49" s="11">
        <v>0</v>
      </c>
      <c r="AB49" s="11">
        <v>0</v>
      </c>
      <c r="AC49" s="11">
        <v>0</v>
      </c>
      <c r="AD49" s="11">
        <v>0</v>
      </c>
      <c r="AE49" s="11">
        <v>0</v>
      </c>
      <c r="AF49" s="11">
        <v>0</v>
      </c>
      <c r="AG49" s="11">
        <v>0</v>
      </c>
      <c r="AH49" s="11">
        <v>0</v>
      </c>
      <c r="AI49" s="11">
        <v>0</v>
      </c>
      <c r="AJ49" s="11">
        <v>0</v>
      </c>
      <c r="AK49" s="11">
        <v>0</v>
      </c>
      <c r="AL49" s="11">
        <v>0</v>
      </c>
      <c r="AM49" s="11">
        <v>0</v>
      </c>
      <c r="AN49" s="11">
        <v>0</v>
      </c>
      <c r="AO49" s="35">
        <v>1</v>
      </c>
      <c r="AP49" s="11">
        <v>0</v>
      </c>
      <c r="AQ49" s="11">
        <v>0</v>
      </c>
      <c r="AR49" s="11">
        <v>0</v>
      </c>
      <c r="AS49" s="11">
        <v>0</v>
      </c>
      <c r="AT49" s="11">
        <v>0</v>
      </c>
      <c r="AU49" s="11">
        <v>0</v>
      </c>
      <c r="AV49" s="11">
        <v>0</v>
      </c>
      <c r="AW49" s="11">
        <v>0</v>
      </c>
      <c r="AX49" s="11">
        <v>0</v>
      </c>
      <c r="AY49" s="11">
        <v>0</v>
      </c>
      <c r="AZ49" s="11">
        <v>0</v>
      </c>
      <c r="BA49" s="11">
        <v>0</v>
      </c>
      <c r="BB49" s="33">
        <v>0.83</v>
      </c>
      <c r="BC49" s="11">
        <v>0</v>
      </c>
      <c r="BD49" s="11">
        <v>0</v>
      </c>
    </row>
    <row r="50" spans="1:56" ht="12.75" customHeight="1" x14ac:dyDescent="0.2">
      <c r="A50" s="9"/>
      <c r="B50" s="29" t="s">
        <v>611</v>
      </c>
      <c r="C50" s="9"/>
      <c r="D50" s="9"/>
      <c r="E50" s="12" t="s">
        <v>76</v>
      </c>
      <c r="G50" s="33">
        <v>0.22</v>
      </c>
      <c r="H50" s="33">
        <v>1</v>
      </c>
      <c r="I50" s="33">
        <v>1</v>
      </c>
      <c r="J50" s="33">
        <v>0.24</v>
      </c>
      <c r="K50" s="33">
        <v>1</v>
      </c>
      <c r="L50" s="33">
        <v>1</v>
      </c>
      <c r="M50" s="33">
        <v>1</v>
      </c>
      <c r="N50" s="33">
        <v>0</v>
      </c>
      <c r="O50" s="33">
        <v>1</v>
      </c>
      <c r="P50" s="33">
        <v>0.95</v>
      </c>
      <c r="Q50" s="33">
        <v>0</v>
      </c>
      <c r="R50" s="35">
        <v>0.98</v>
      </c>
      <c r="S50" s="35">
        <v>1</v>
      </c>
      <c r="T50" s="33">
        <v>0.93</v>
      </c>
      <c r="U50" s="33">
        <v>0</v>
      </c>
      <c r="V50" s="76">
        <v>0.6</v>
      </c>
      <c r="W50" s="33">
        <v>0.59</v>
      </c>
      <c r="X50" s="75">
        <v>0.92</v>
      </c>
      <c r="Y50" s="76">
        <v>0.93</v>
      </c>
      <c r="Z50" s="33">
        <v>1</v>
      </c>
      <c r="AA50" s="33">
        <v>0</v>
      </c>
      <c r="AB50" s="33">
        <v>1</v>
      </c>
      <c r="AC50" s="33">
        <v>1</v>
      </c>
      <c r="AD50" s="33">
        <v>0.98</v>
      </c>
      <c r="AE50" s="33">
        <v>0.47</v>
      </c>
      <c r="AF50" s="33">
        <v>0.96</v>
      </c>
      <c r="AG50" s="33">
        <v>1</v>
      </c>
      <c r="AH50" s="33">
        <v>0.84</v>
      </c>
      <c r="AI50" s="33">
        <v>0.54</v>
      </c>
      <c r="AJ50" s="33">
        <v>0.93</v>
      </c>
      <c r="AK50" s="33">
        <v>0</v>
      </c>
      <c r="AL50" s="33">
        <v>1</v>
      </c>
      <c r="AM50" s="33">
        <v>0.91</v>
      </c>
      <c r="AN50" s="35">
        <v>0.9</v>
      </c>
      <c r="AO50" s="33">
        <v>1</v>
      </c>
      <c r="AP50" s="33">
        <v>0</v>
      </c>
      <c r="AQ50" s="33">
        <v>0</v>
      </c>
      <c r="AR50" s="76">
        <v>0.38</v>
      </c>
      <c r="AS50" s="33">
        <v>0</v>
      </c>
      <c r="AT50" s="33">
        <v>1</v>
      </c>
      <c r="AU50" s="33">
        <v>1</v>
      </c>
      <c r="AV50" s="33">
        <v>1</v>
      </c>
      <c r="AW50" s="33">
        <v>1</v>
      </c>
      <c r="AX50" s="33">
        <v>0.99</v>
      </c>
      <c r="AY50" s="33">
        <v>0.79</v>
      </c>
      <c r="AZ50" s="33">
        <v>1</v>
      </c>
      <c r="BA50" s="33">
        <v>0</v>
      </c>
      <c r="BB50" s="33">
        <v>1</v>
      </c>
      <c r="BC50" s="33">
        <v>0.96</v>
      </c>
      <c r="BD50" s="33">
        <v>1</v>
      </c>
    </row>
    <row r="51" spans="1:56" ht="12.75" customHeight="1" x14ac:dyDescent="0.2">
      <c r="A51" s="9"/>
      <c r="B51" s="29" t="s">
        <v>606</v>
      </c>
      <c r="C51" s="9"/>
      <c r="D51" s="9"/>
      <c r="E51" s="12"/>
      <c r="G51" s="11">
        <v>0</v>
      </c>
      <c r="H51" s="11">
        <v>0</v>
      </c>
      <c r="I51" s="11">
        <v>0</v>
      </c>
      <c r="J51" s="11">
        <v>0</v>
      </c>
      <c r="K51" s="11">
        <v>0</v>
      </c>
      <c r="L51" s="11">
        <v>0</v>
      </c>
      <c r="M51" s="11">
        <v>0</v>
      </c>
      <c r="N51" s="11">
        <v>0</v>
      </c>
      <c r="O51" s="11">
        <v>0</v>
      </c>
      <c r="P51" s="11">
        <v>0</v>
      </c>
      <c r="Q51" s="11">
        <v>0</v>
      </c>
      <c r="R51" s="11">
        <v>0</v>
      </c>
      <c r="S51" s="11">
        <v>0</v>
      </c>
      <c r="T51" s="11">
        <v>0</v>
      </c>
      <c r="U51" s="11">
        <v>0</v>
      </c>
      <c r="V51" s="11">
        <v>0.94</v>
      </c>
      <c r="W51" s="11">
        <v>0</v>
      </c>
      <c r="X51" s="11">
        <v>0</v>
      </c>
      <c r="Y51" s="11">
        <v>0.69</v>
      </c>
      <c r="Z51" s="11">
        <v>0</v>
      </c>
      <c r="AA51" s="11">
        <v>0</v>
      </c>
      <c r="AB51" s="11">
        <v>0</v>
      </c>
      <c r="AC51" s="11">
        <v>0</v>
      </c>
      <c r="AD51" s="11">
        <v>0</v>
      </c>
      <c r="AE51" s="11">
        <v>0</v>
      </c>
      <c r="AF51" s="11">
        <v>0</v>
      </c>
      <c r="AG51" s="11">
        <v>0</v>
      </c>
      <c r="AH51" s="11">
        <v>0</v>
      </c>
      <c r="AI51" s="11">
        <v>0</v>
      </c>
      <c r="AJ51" s="11">
        <v>0</v>
      </c>
      <c r="AK51" s="11">
        <v>0</v>
      </c>
      <c r="AL51" s="11">
        <v>0</v>
      </c>
      <c r="AM51" s="11">
        <v>0</v>
      </c>
      <c r="AN51" s="11">
        <v>0</v>
      </c>
      <c r="AO51" s="11">
        <v>0</v>
      </c>
      <c r="AP51" s="11">
        <v>0</v>
      </c>
      <c r="AQ51" s="11">
        <v>0</v>
      </c>
      <c r="AR51" s="11">
        <v>0.3</v>
      </c>
      <c r="AS51" s="11">
        <v>0</v>
      </c>
      <c r="AT51" s="11">
        <v>0</v>
      </c>
      <c r="AU51" s="11">
        <v>0</v>
      </c>
      <c r="AV51" s="11">
        <v>0</v>
      </c>
      <c r="AW51" s="11">
        <v>0</v>
      </c>
      <c r="AX51" s="11">
        <v>0</v>
      </c>
      <c r="AY51" s="11">
        <v>0</v>
      </c>
      <c r="AZ51" s="11">
        <v>0</v>
      </c>
      <c r="BA51" s="11">
        <v>0</v>
      </c>
      <c r="BB51" s="11">
        <v>0</v>
      </c>
      <c r="BC51" s="11">
        <v>0</v>
      </c>
      <c r="BD51" s="11">
        <v>0</v>
      </c>
    </row>
    <row r="52" spans="1:56" ht="12.75" customHeight="1" x14ac:dyDescent="0.2">
      <c r="A52" s="9"/>
      <c r="B52" s="9"/>
      <c r="C52" s="9"/>
      <c r="D52" s="9"/>
      <c r="E52" s="12"/>
      <c r="G52" s="9"/>
      <c r="H52" s="9"/>
      <c r="I52" s="9"/>
      <c r="J52" s="9"/>
      <c r="K52" s="9"/>
      <c r="L52" s="9"/>
      <c r="M52" s="9"/>
      <c r="N52" s="9"/>
      <c r="O52" s="9"/>
      <c r="P52" s="9"/>
      <c r="Q52" s="32"/>
      <c r="R52" s="32"/>
      <c r="S52" s="32"/>
      <c r="T52" s="32"/>
      <c r="U52" s="32"/>
      <c r="V52" s="74"/>
      <c r="W52" s="32"/>
      <c r="X52" s="74"/>
      <c r="Y52" s="74"/>
      <c r="Z52" s="32"/>
      <c r="AA52" s="32"/>
      <c r="AB52" s="32"/>
      <c r="AC52" s="32"/>
      <c r="AD52" s="32"/>
      <c r="AE52" s="32"/>
      <c r="AF52" s="32"/>
      <c r="AG52" s="32"/>
      <c r="AH52" s="32"/>
      <c r="AI52" s="32"/>
      <c r="AJ52" s="32"/>
      <c r="AK52" s="32"/>
      <c r="AL52" s="32"/>
      <c r="AM52" s="32"/>
      <c r="AN52" s="32"/>
      <c r="AO52" s="32"/>
      <c r="AP52" s="32"/>
      <c r="AQ52" s="32"/>
      <c r="AR52" s="74"/>
      <c r="AS52" s="32"/>
      <c r="AT52" s="32"/>
      <c r="AU52" s="32"/>
      <c r="AV52" s="32"/>
      <c r="AW52" s="32"/>
      <c r="AX52" s="32"/>
      <c r="AY52" s="32"/>
      <c r="AZ52" s="32"/>
      <c r="BA52" s="32"/>
      <c r="BB52" s="32"/>
      <c r="BC52" s="32"/>
      <c r="BD52" s="32"/>
    </row>
    <row r="53" spans="1:56" ht="12.75" customHeight="1" x14ac:dyDescent="0.2">
      <c r="A53" s="31" t="s">
        <v>75</v>
      </c>
      <c r="B53" s="9"/>
      <c r="C53" s="9"/>
      <c r="D53" s="9"/>
      <c r="E53" s="12"/>
      <c r="G53" s="9"/>
      <c r="H53" s="9"/>
      <c r="I53" s="9"/>
      <c r="J53" s="9"/>
      <c r="K53" s="9"/>
      <c r="L53" s="9"/>
      <c r="M53" s="9"/>
      <c r="N53" s="9"/>
      <c r="O53" s="9"/>
      <c r="P53" s="9"/>
      <c r="Q53" s="32"/>
      <c r="R53" s="32"/>
      <c r="S53" s="32"/>
      <c r="T53" s="32"/>
      <c r="U53" s="32"/>
      <c r="V53" s="74"/>
      <c r="W53" s="32"/>
      <c r="X53" s="74"/>
      <c r="Y53" s="74"/>
      <c r="Z53" s="32"/>
      <c r="AA53" s="32"/>
      <c r="AB53" s="32"/>
      <c r="AC53" s="32"/>
      <c r="AD53" s="32"/>
      <c r="AE53" s="32"/>
      <c r="AF53" s="32"/>
      <c r="AG53" s="32"/>
      <c r="AH53" s="32"/>
      <c r="AI53" s="32"/>
      <c r="AJ53" s="32"/>
      <c r="AK53" s="32"/>
      <c r="AL53" s="32"/>
      <c r="AM53" s="32"/>
      <c r="AN53" s="32"/>
      <c r="AO53" s="32"/>
      <c r="AP53" s="32"/>
      <c r="AQ53" s="32"/>
      <c r="AR53" s="74"/>
      <c r="AS53" s="32"/>
      <c r="AT53" s="32"/>
      <c r="AU53" s="32"/>
      <c r="AV53" s="32"/>
      <c r="AW53" s="32"/>
      <c r="AX53" s="32"/>
      <c r="AY53" s="32"/>
      <c r="AZ53" s="32"/>
      <c r="BA53" s="32"/>
      <c r="BB53" s="32"/>
      <c r="BC53" s="32"/>
      <c r="BD53" s="32"/>
    </row>
    <row r="54" spans="1:56" ht="12.75" customHeight="1" x14ac:dyDescent="0.2">
      <c r="A54" s="9"/>
      <c r="B54" s="31" t="s">
        <v>74</v>
      </c>
      <c r="C54" s="9"/>
      <c r="D54" s="9"/>
      <c r="E54" s="12" t="s">
        <v>1</v>
      </c>
      <c r="G54" s="30">
        <f t="shared" ref="G54:BD54" si="1">IF(G30&lt;18,1,0)</f>
        <v>0</v>
      </c>
      <c r="H54" s="30">
        <f t="shared" si="1"/>
        <v>0</v>
      </c>
      <c r="I54" s="30">
        <f t="shared" si="1"/>
        <v>0</v>
      </c>
      <c r="J54" s="30">
        <f t="shared" si="1"/>
        <v>0</v>
      </c>
      <c r="K54" s="30">
        <f t="shared" si="1"/>
        <v>0</v>
      </c>
      <c r="L54" s="30">
        <f t="shared" si="1"/>
        <v>0</v>
      </c>
      <c r="M54" s="30">
        <f t="shared" si="1"/>
        <v>0</v>
      </c>
      <c r="N54" s="30">
        <f t="shared" si="1"/>
        <v>1</v>
      </c>
      <c r="O54" s="30">
        <f t="shared" si="1"/>
        <v>0</v>
      </c>
      <c r="P54" s="30">
        <f t="shared" si="1"/>
        <v>0</v>
      </c>
      <c r="Q54" s="30">
        <f t="shared" si="1"/>
        <v>1</v>
      </c>
      <c r="R54" s="30">
        <f t="shared" si="1"/>
        <v>1</v>
      </c>
      <c r="S54" s="30">
        <f t="shared" si="1"/>
        <v>0</v>
      </c>
      <c r="T54" s="30">
        <f t="shared" si="1"/>
        <v>0</v>
      </c>
      <c r="U54" s="30">
        <f t="shared" si="1"/>
        <v>0</v>
      </c>
      <c r="V54" s="30">
        <f t="shared" si="1"/>
        <v>1</v>
      </c>
      <c r="W54" s="30">
        <f t="shared" si="1"/>
        <v>0</v>
      </c>
      <c r="X54" s="30">
        <f t="shared" si="1"/>
        <v>1</v>
      </c>
      <c r="Y54" s="30">
        <f t="shared" si="1"/>
        <v>1</v>
      </c>
      <c r="Z54" s="30">
        <f t="shared" si="1"/>
        <v>1</v>
      </c>
      <c r="AA54" s="30">
        <f t="shared" si="1"/>
        <v>0</v>
      </c>
      <c r="AB54" s="30">
        <f t="shared" si="1"/>
        <v>0</v>
      </c>
      <c r="AC54" s="30">
        <f t="shared" si="1"/>
        <v>0</v>
      </c>
      <c r="AD54" s="30">
        <f t="shared" si="1"/>
        <v>0</v>
      </c>
      <c r="AE54" s="30">
        <f t="shared" si="1"/>
        <v>0</v>
      </c>
      <c r="AF54" s="30">
        <f t="shared" si="1"/>
        <v>0</v>
      </c>
      <c r="AG54" s="30">
        <f t="shared" si="1"/>
        <v>0</v>
      </c>
      <c r="AH54" s="30">
        <f t="shared" si="1"/>
        <v>0</v>
      </c>
      <c r="AI54" s="30">
        <f t="shared" si="1"/>
        <v>0</v>
      </c>
      <c r="AJ54" s="30">
        <f t="shared" si="1"/>
        <v>0</v>
      </c>
      <c r="AK54" s="30">
        <f t="shared" si="1"/>
        <v>0</v>
      </c>
      <c r="AL54" s="30">
        <f t="shared" si="1"/>
        <v>0</v>
      </c>
      <c r="AM54" s="30">
        <f t="shared" si="1"/>
        <v>0</v>
      </c>
      <c r="AN54" s="30">
        <f t="shared" si="1"/>
        <v>0</v>
      </c>
      <c r="AO54" s="30">
        <f t="shared" si="1"/>
        <v>0</v>
      </c>
      <c r="AP54" s="30">
        <f t="shared" si="1"/>
        <v>1</v>
      </c>
      <c r="AQ54" s="30">
        <f t="shared" si="1"/>
        <v>0</v>
      </c>
      <c r="AR54" s="30">
        <f t="shared" si="1"/>
        <v>1</v>
      </c>
      <c r="AS54" s="30">
        <f t="shared" si="1"/>
        <v>0</v>
      </c>
      <c r="AT54" s="30">
        <f t="shared" si="1"/>
        <v>0</v>
      </c>
      <c r="AU54" s="30">
        <f t="shared" si="1"/>
        <v>0</v>
      </c>
      <c r="AV54" s="30">
        <f t="shared" si="1"/>
        <v>0</v>
      </c>
      <c r="AW54" s="30">
        <f t="shared" si="1"/>
        <v>1</v>
      </c>
      <c r="AX54" s="30">
        <f t="shared" si="1"/>
        <v>0</v>
      </c>
      <c r="AY54" s="30">
        <f t="shared" si="1"/>
        <v>0</v>
      </c>
      <c r="AZ54" s="30">
        <f t="shared" si="1"/>
        <v>1</v>
      </c>
      <c r="BA54" s="30">
        <f t="shared" si="1"/>
        <v>0</v>
      </c>
      <c r="BB54" s="30">
        <f t="shared" si="1"/>
        <v>0</v>
      </c>
      <c r="BC54" s="30">
        <f t="shared" si="1"/>
        <v>0</v>
      </c>
      <c r="BD54" s="30">
        <f t="shared" si="1"/>
        <v>0</v>
      </c>
    </row>
    <row r="55" spans="1:56" ht="12.75" customHeight="1" x14ac:dyDescent="0.2">
      <c r="A55" s="9"/>
      <c r="B55" s="31" t="s">
        <v>73</v>
      </c>
      <c r="C55" s="9"/>
      <c r="D55" s="9"/>
      <c r="E55" s="12" t="s">
        <v>1</v>
      </c>
      <c r="G55" s="30">
        <f t="shared" ref="G55:BD55" si="2">IF(G42&lt;=500,0,1)</f>
        <v>0</v>
      </c>
      <c r="H55" s="30">
        <f t="shared" si="2"/>
        <v>0</v>
      </c>
      <c r="I55" s="30">
        <f t="shared" si="2"/>
        <v>1</v>
      </c>
      <c r="J55" s="30">
        <f t="shared" si="2"/>
        <v>0</v>
      </c>
      <c r="K55" s="30">
        <f t="shared" si="2"/>
        <v>1</v>
      </c>
      <c r="L55" s="30">
        <f t="shared" si="2"/>
        <v>0</v>
      </c>
      <c r="M55" s="30">
        <f t="shared" si="2"/>
        <v>0</v>
      </c>
      <c r="N55" s="30">
        <f t="shared" si="2"/>
        <v>0</v>
      </c>
      <c r="O55" s="30">
        <f t="shared" si="2"/>
        <v>0</v>
      </c>
      <c r="P55" s="30">
        <f t="shared" si="2"/>
        <v>1</v>
      </c>
      <c r="Q55" s="30">
        <f t="shared" si="2"/>
        <v>0</v>
      </c>
      <c r="R55" s="30">
        <f t="shared" si="2"/>
        <v>1</v>
      </c>
      <c r="S55" s="30">
        <f t="shared" si="2"/>
        <v>0</v>
      </c>
      <c r="T55" s="30">
        <f t="shared" si="2"/>
        <v>1</v>
      </c>
      <c r="U55" s="30">
        <f t="shared" si="2"/>
        <v>1</v>
      </c>
      <c r="V55" s="30">
        <f t="shared" si="2"/>
        <v>0</v>
      </c>
      <c r="W55" s="30">
        <f t="shared" si="2"/>
        <v>1</v>
      </c>
      <c r="X55" s="30">
        <f t="shared" si="2"/>
        <v>1</v>
      </c>
      <c r="Y55" s="30">
        <f t="shared" si="2"/>
        <v>0</v>
      </c>
      <c r="Z55" s="30">
        <f t="shared" si="2"/>
        <v>0</v>
      </c>
      <c r="AA55" s="30">
        <f t="shared" si="2"/>
        <v>1</v>
      </c>
      <c r="AB55" s="30">
        <f t="shared" si="2"/>
        <v>0</v>
      </c>
      <c r="AC55" s="30">
        <f t="shared" si="2"/>
        <v>1</v>
      </c>
      <c r="AD55" s="30">
        <f t="shared" si="2"/>
        <v>0</v>
      </c>
      <c r="AE55" s="30">
        <f t="shared" si="2"/>
        <v>1</v>
      </c>
      <c r="AF55" s="30">
        <f t="shared" si="2"/>
        <v>1</v>
      </c>
      <c r="AG55" s="30">
        <f t="shared" si="2"/>
        <v>0</v>
      </c>
      <c r="AH55" s="30">
        <f t="shared" si="2"/>
        <v>1</v>
      </c>
      <c r="AI55" s="30">
        <f t="shared" si="2"/>
        <v>0</v>
      </c>
      <c r="AJ55" s="30">
        <f t="shared" si="2"/>
        <v>1</v>
      </c>
      <c r="AK55" s="30">
        <f t="shared" si="2"/>
        <v>1</v>
      </c>
      <c r="AL55" s="30">
        <f t="shared" si="2"/>
        <v>0</v>
      </c>
      <c r="AM55" s="30">
        <f t="shared" si="2"/>
        <v>1</v>
      </c>
      <c r="AN55" s="30">
        <f t="shared" si="2"/>
        <v>0</v>
      </c>
      <c r="AO55" s="30">
        <f t="shared" si="2"/>
        <v>0</v>
      </c>
      <c r="AP55" s="30">
        <f t="shared" si="2"/>
        <v>1</v>
      </c>
      <c r="AQ55" s="30">
        <f t="shared" si="2"/>
        <v>1</v>
      </c>
      <c r="AR55" s="30">
        <f t="shared" si="2"/>
        <v>0</v>
      </c>
      <c r="AS55" s="30">
        <f t="shared" si="2"/>
        <v>0</v>
      </c>
      <c r="AT55" s="30">
        <f t="shared" si="2"/>
        <v>0</v>
      </c>
      <c r="AU55" s="30">
        <f t="shared" si="2"/>
        <v>1</v>
      </c>
      <c r="AV55" s="30">
        <f t="shared" si="2"/>
        <v>1</v>
      </c>
      <c r="AW55" s="30">
        <f t="shared" si="2"/>
        <v>1</v>
      </c>
      <c r="AX55" s="30">
        <f t="shared" si="2"/>
        <v>1</v>
      </c>
      <c r="AY55" s="30">
        <f t="shared" si="2"/>
        <v>0</v>
      </c>
      <c r="AZ55" s="30">
        <f t="shared" si="2"/>
        <v>1</v>
      </c>
      <c r="BA55" s="30">
        <f t="shared" si="2"/>
        <v>1</v>
      </c>
      <c r="BB55" s="30">
        <f t="shared" si="2"/>
        <v>1</v>
      </c>
      <c r="BC55" s="30">
        <f t="shared" si="2"/>
        <v>1</v>
      </c>
      <c r="BD55" s="30">
        <f t="shared" si="2"/>
        <v>1</v>
      </c>
    </row>
    <row r="56" spans="1:56" ht="12.75" customHeight="1" x14ac:dyDescent="0.2">
      <c r="A56" s="9"/>
      <c r="B56" s="29" t="s">
        <v>72</v>
      </c>
      <c r="C56" s="9"/>
      <c r="D56" s="9"/>
      <c r="E56" s="12" t="s">
        <v>70</v>
      </c>
      <c r="G56" s="11">
        <v>10.7</v>
      </c>
      <c r="H56" s="11">
        <v>10.7</v>
      </c>
      <c r="I56" s="11">
        <v>10.7</v>
      </c>
      <c r="J56" s="11">
        <v>10.7</v>
      </c>
      <c r="K56" s="11">
        <v>10.7</v>
      </c>
      <c r="L56" s="11">
        <v>10.7</v>
      </c>
      <c r="M56" s="11">
        <v>10.7</v>
      </c>
      <c r="N56" s="11">
        <v>10.7</v>
      </c>
      <c r="O56" s="11">
        <v>10.7</v>
      </c>
      <c r="P56" s="11">
        <v>10.7</v>
      </c>
      <c r="Q56" s="11">
        <v>10.7</v>
      </c>
      <c r="R56" s="11">
        <v>10.7</v>
      </c>
      <c r="S56" s="11">
        <v>10.7</v>
      </c>
      <c r="T56" s="11">
        <v>10.7</v>
      </c>
      <c r="U56" s="11">
        <v>10.7</v>
      </c>
      <c r="V56" s="11">
        <v>10.7</v>
      </c>
      <c r="W56" s="11">
        <v>10.7</v>
      </c>
      <c r="X56" s="11">
        <v>10.7</v>
      </c>
      <c r="Y56" s="11">
        <v>10.7</v>
      </c>
      <c r="Z56" s="11">
        <v>10.7</v>
      </c>
      <c r="AA56" s="11">
        <v>10.7</v>
      </c>
      <c r="AB56" s="11">
        <v>10.7</v>
      </c>
      <c r="AC56" s="11">
        <v>10.7</v>
      </c>
      <c r="AD56" s="11">
        <v>10.7</v>
      </c>
      <c r="AE56" s="11">
        <v>10.7</v>
      </c>
      <c r="AF56" s="11">
        <v>10.7</v>
      </c>
      <c r="AG56" s="11">
        <v>10.7</v>
      </c>
      <c r="AH56" s="11">
        <v>10.7</v>
      </c>
      <c r="AI56" s="11">
        <v>10.7</v>
      </c>
      <c r="AJ56" s="11">
        <v>10.7</v>
      </c>
      <c r="AK56" s="11">
        <v>10.7</v>
      </c>
      <c r="AL56" s="11">
        <v>10.7</v>
      </c>
      <c r="AM56" s="11">
        <v>10.7</v>
      </c>
      <c r="AN56" s="11">
        <v>10.7</v>
      </c>
      <c r="AO56" s="11">
        <v>10.7</v>
      </c>
      <c r="AP56" s="11">
        <v>10.7</v>
      </c>
      <c r="AQ56" s="11">
        <v>10.7</v>
      </c>
      <c r="AR56" s="11">
        <v>10.7</v>
      </c>
      <c r="AS56" s="11">
        <v>10.7</v>
      </c>
      <c r="AT56" s="11">
        <v>10.7</v>
      </c>
      <c r="AU56" s="11">
        <v>10.7</v>
      </c>
      <c r="AV56" s="11">
        <v>10.7</v>
      </c>
      <c r="AW56" s="11">
        <v>10.7</v>
      </c>
      <c r="AX56" s="11">
        <v>10.7</v>
      </c>
      <c r="AY56" s="11">
        <v>10.7</v>
      </c>
      <c r="AZ56" s="11">
        <v>10.7</v>
      </c>
      <c r="BA56" s="11">
        <v>10.7</v>
      </c>
      <c r="BB56" s="11">
        <v>10.7</v>
      </c>
      <c r="BC56" s="11">
        <v>10.7</v>
      </c>
      <c r="BD56" s="11">
        <v>10.7</v>
      </c>
    </row>
    <row r="57" spans="1:56" ht="12.75" customHeight="1" x14ac:dyDescent="0.2">
      <c r="A57" s="9"/>
      <c r="B57" s="29" t="s">
        <v>71</v>
      </c>
      <c r="C57" s="9"/>
      <c r="D57" s="9"/>
      <c r="E57" s="12" t="s">
        <v>70</v>
      </c>
      <c r="F57" s="28"/>
      <c r="G57" s="11">
        <v>0</v>
      </c>
      <c r="H57" s="11">
        <v>0</v>
      </c>
      <c r="I57" s="11">
        <v>0</v>
      </c>
      <c r="J57" s="11">
        <v>0</v>
      </c>
      <c r="K57" s="11">
        <v>0</v>
      </c>
      <c r="L57" s="11">
        <v>0</v>
      </c>
      <c r="M57" s="11">
        <v>0</v>
      </c>
      <c r="N57" s="11">
        <v>0</v>
      </c>
      <c r="O57" s="11">
        <v>0</v>
      </c>
      <c r="P57" s="11">
        <v>0</v>
      </c>
      <c r="Q57" s="11">
        <v>0</v>
      </c>
      <c r="R57" s="11">
        <v>0</v>
      </c>
      <c r="S57" s="11">
        <v>0</v>
      </c>
      <c r="T57" s="11">
        <v>0</v>
      </c>
      <c r="U57" s="11">
        <v>0</v>
      </c>
      <c r="V57" s="11">
        <v>0</v>
      </c>
      <c r="W57" s="11">
        <v>0</v>
      </c>
      <c r="X57" s="11">
        <v>0</v>
      </c>
      <c r="Y57" s="11">
        <v>0</v>
      </c>
      <c r="Z57" s="11">
        <v>0</v>
      </c>
      <c r="AA57" s="11">
        <v>0</v>
      </c>
      <c r="AB57" s="11">
        <v>0</v>
      </c>
      <c r="AC57" s="11">
        <v>0</v>
      </c>
      <c r="AD57" s="11">
        <v>0</v>
      </c>
      <c r="AE57" s="11">
        <v>0</v>
      </c>
      <c r="AF57" s="11">
        <v>0</v>
      </c>
      <c r="AG57" s="11">
        <v>0</v>
      </c>
      <c r="AH57" s="11">
        <v>0</v>
      </c>
      <c r="AI57" s="11">
        <v>0</v>
      </c>
      <c r="AJ57" s="11">
        <v>0</v>
      </c>
      <c r="AK57" s="11">
        <v>0</v>
      </c>
      <c r="AL57" s="11">
        <v>0</v>
      </c>
      <c r="AM57" s="11">
        <v>0</v>
      </c>
      <c r="AN57" s="11">
        <v>0</v>
      </c>
      <c r="AO57" s="11">
        <v>0</v>
      </c>
      <c r="AP57" s="11">
        <v>0</v>
      </c>
      <c r="AQ57" s="11">
        <v>0</v>
      </c>
      <c r="AR57" s="11">
        <v>0</v>
      </c>
      <c r="AS57" s="11">
        <v>0</v>
      </c>
      <c r="AT57" s="11">
        <v>0</v>
      </c>
      <c r="AU57" s="11">
        <v>0</v>
      </c>
      <c r="AV57" s="11">
        <v>0</v>
      </c>
      <c r="AW57" s="11">
        <v>0</v>
      </c>
      <c r="AX57" s="11">
        <v>0</v>
      </c>
      <c r="AY57" s="11">
        <v>0</v>
      </c>
      <c r="AZ57" s="11">
        <v>0</v>
      </c>
      <c r="BA57" s="11">
        <v>0</v>
      </c>
      <c r="BB57" s="11">
        <v>0</v>
      </c>
      <c r="BC57" s="11">
        <v>0</v>
      </c>
      <c r="BD57" s="11">
        <v>0</v>
      </c>
    </row>
    <row r="58" spans="1:56" ht="12.75" customHeight="1" x14ac:dyDescent="0.2">
      <c r="A58" s="9"/>
      <c r="B58" s="10"/>
      <c r="C58" s="9"/>
      <c r="D58" s="9"/>
      <c r="E58" s="12"/>
      <c r="F58" s="8"/>
      <c r="G58" s="27"/>
      <c r="H58" s="27"/>
      <c r="I58" s="27"/>
      <c r="J58" s="27"/>
      <c r="K58" s="27"/>
      <c r="L58" s="27"/>
      <c r="M58" s="27"/>
      <c r="N58" s="27"/>
      <c r="O58" s="27"/>
      <c r="P58" s="27"/>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row>
    <row r="59" spans="1:56" ht="12.75" customHeight="1" x14ac:dyDescent="0.2">
      <c r="A59" s="9" t="s">
        <v>69</v>
      </c>
      <c r="B59" s="10"/>
      <c r="C59" s="9"/>
      <c r="D59" s="9"/>
      <c r="E59" s="12"/>
      <c r="F59" s="8"/>
      <c r="G59" s="25"/>
      <c r="H59" s="25"/>
      <c r="I59" s="25"/>
      <c r="J59" s="25"/>
      <c r="K59" s="25"/>
      <c r="L59" s="25"/>
      <c r="M59" s="25"/>
      <c r="N59" s="25"/>
      <c r="O59" s="25"/>
      <c r="P59" s="25"/>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row>
    <row r="60" spans="1:56" ht="12.75" customHeight="1" x14ac:dyDescent="0.2">
      <c r="A60" s="9"/>
      <c r="B60" s="21" t="s">
        <v>68</v>
      </c>
      <c r="C60" s="9"/>
      <c r="D60" s="9"/>
      <c r="E60" s="12"/>
      <c r="F60" s="8"/>
      <c r="G60" s="23"/>
      <c r="H60" s="23"/>
      <c r="I60" s="23"/>
      <c r="J60" s="23"/>
      <c r="K60" s="23"/>
      <c r="L60" s="23"/>
      <c r="M60" s="23"/>
      <c r="N60" s="23"/>
      <c r="O60" s="23"/>
      <c r="P60" s="23"/>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row>
    <row r="61" spans="1:56" ht="12.75" customHeight="1" x14ac:dyDescent="0.2">
      <c r="A61" s="9"/>
      <c r="B61" s="21"/>
      <c r="C61" s="21" t="s">
        <v>67</v>
      </c>
      <c r="D61" s="9"/>
      <c r="E61" s="12" t="s">
        <v>1</v>
      </c>
      <c r="F61" s="8"/>
      <c r="G61" s="18">
        <v>1</v>
      </c>
      <c r="H61" s="18">
        <v>1</v>
      </c>
      <c r="I61" s="18">
        <v>1</v>
      </c>
      <c r="J61" s="18">
        <v>1</v>
      </c>
      <c r="K61" s="18">
        <v>1</v>
      </c>
      <c r="L61" s="18">
        <v>1</v>
      </c>
      <c r="M61" s="18">
        <v>1</v>
      </c>
      <c r="N61" s="18">
        <v>1</v>
      </c>
      <c r="O61" s="18">
        <v>1</v>
      </c>
      <c r="P61" s="18">
        <v>1</v>
      </c>
      <c r="Q61" s="18">
        <v>1</v>
      </c>
      <c r="R61" s="18">
        <v>1</v>
      </c>
      <c r="S61" s="18">
        <v>1</v>
      </c>
      <c r="T61" s="18">
        <v>1</v>
      </c>
      <c r="U61" s="18">
        <v>1</v>
      </c>
      <c r="V61" s="18">
        <v>1</v>
      </c>
      <c r="W61" s="18">
        <v>1</v>
      </c>
      <c r="X61" s="18">
        <v>1</v>
      </c>
      <c r="Y61" s="18">
        <v>1</v>
      </c>
      <c r="Z61" s="18">
        <v>1</v>
      </c>
      <c r="AA61" s="18">
        <v>1</v>
      </c>
      <c r="AB61" s="18">
        <v>1</v>
      </c>
      <c r="AC61" s="18">
        <v>1</v>
      </c>
      <c r="AD61" s="18">
        <v>1</v>
      </c>
      <c r="AE61" s="18">
        <v>1</v>
      </c>
      <c r="AF61" s="18">
        <v>1</v>
      </c>
      <c r="AG61" s="18">
        <v>1</v>
      </c>
      <c r="AH61" s="18">
        <v>1</v>
      </c>
      <c r="AI61" s="18">
        <v>1</v>
      </c>
      <c r="AJ61" s="18">
        <v>1</v>
      </c>
      <c r="AK61" s="18">
        <v>1</v>
      </c>
      <c r="AL61" s="18">
        <v>1</v>
      </c>
      <c r="AM61" s="18">
        <v>1</v>
      </c>
      <c r="AN61" s="18">
        <v>1</v>
      </c>
      <c r="AO61" s="18">
        <v>1</v>
      </c>
      <c r="AP61" s="18">
        <v>1</v>
      </c>
      <c r="AQ61" s="18">
        <v>1</v>
      </c>
      <c r="AR61" s="18">
        <v>1</v>
      </c>
      <c r="AS61" s="18">
        <v>1</v>
      </c>
      <c r="AT61" s="18">
        <v>1</v>
      </c>
      <c r="AU61" s="18">
        <v>1</v>
      </c>
      <c r="AV61" s="18">
        <v>1</v>
      </c>
      <c r="AW61" s="18">
        <v>1</v>
      </c>
      <c r="AX61" s="18">
        <v>1</v>
      </c>
      <c r="AY61" s="18">
        <v>1</v>
      </c>
      <c r="AZ61" s="18">
        <v>1</v>
      </c>
      <c r="BA61" s="18">
        <v>1</v>
      </c>
      <c r="BB61" s="18">
        <v>1</v>
      </c>
      <c r="BC61" s="18">
        <v>1</v>
      </c>
      <c r="BD61" s="18">
        <v>1</v>
      </c>
    </row>
    <row r="62" spans="1:56" ht="12.75" customHeight="1" x14ac:dyDescent="0.2">
      <c r="A62" s="9"/>
      <c r="B62" s="21"/>
      <c r="C62" s="21" t="s">
        <v>66</v>
      </c>
      <c r="D62" s="9"/>
      <c r="E62" s="12" t="s">
        <v>1</v>
      </c>
      <c r="F62" s="8"/>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c r="AM62" s="18">
        <v>0</v>
      </c>
      <c r="AN62" s="18">
        <v>0</v>
      </c>
      <c r="AO62" s="18">
        <v>0</v>
      </c>
      <c r="AP62" s="18">
        <v>0</v>
      </c>
      <c r="AQ62" s="18">
        <v>0</v>
      </c>
      <c r="AR62" s="18">
        <v>0</v>
      </c>
      <c r="AS62" s="18">
        <v>0</v>
      </c>
      <c r="AT62" s="18">
        <v>0</v>
      </c>
      <c r="AU62" s="18">
        <v>0</v>
      </c>
      <c r="AV62" s="18">
        <v>0</v>
      </c>
      <c r="AW62" s="18">
        <v>0</v>
      </c>
      <c r="AX62" s="18">
        <v>0</v>
      </c>
      <c r="AY62" s="18">
        <v>0</v>
      </c>
      <c r="AZ62" s="18">
        <v>0</v>
      </c>
      <c r="BA62" s="18">
        <v>0</v>
      </c>
      <c r="BB62" s="18">
        <v>0</v>
      </c>
      <c r="BC62" s="18">
        <v>0</v>
      </c>
      <c r="BD62" s="18">
        <v>0</v>
      </c>
    </row>
    <row r="63" spans="1:56" ht="12.75" customHeight="1" x14ac:dyDescent="0.2">
      <c r="A63" s="9"/>
      <c r="B63" s="21"/>
      <c r="C63" s="21" t="s">
        <v>65</v>
      </c>
      <c r="D63" s="9"/>
      <c r="E63" s="12" t="s">
        <v>1</v>
      </c>
      <c r="F63" s="8"/>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row>
    <row r="64" spans="1:56" ht="12.75" customHeight="1" x14ac:dyDescent="0.2">
      <c r="A64" s="9"/>
      <c r="B64" s="21" t="s">
        <v>64</v>
      </c>
      <c r="C64" s="21"/>
      <c r="D64" s="9"/>
      <c r="E64" s="12"/>
      <c r="F64" s="8"/>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row>
    <row r="65" spans="1:56" ht="12.75" customHeight="1" x14ac:dyDescent="0.2">
      <c r="A65" s="9"/>
      <c r="B65" s="21"/>
      <c r="C65" s="21" t="s">
        <v>63</v>
      </c>
      <c r="D65" s="9"/>
      <c r="E65" s="12" t="s">
        <v>1</v>
      </c>
      <c r="F65" s="8"/>
      <c r="G65" s="18">
        <v>0</v>
      </c>
      <c r="H65" s="18">
        <v>0</v>
      </c>
      <c r="I65" s="18">
        <v>0</v>
      </c>
      <c r="J65" s="18">
        <v>0</v>
      </c>
      <c r="K65" s="18">
        <v>0</v>
      </c>
      <c r="L65" s="18">
        <v>0</v>
      </c>
      <c r="M65" s="18">
        <v>0</v>
      </c>
      <c r="N65" s="18">
        <v>0</v>
      </c>
      <c r="O65" s="18">
        <v>0</v>
      </c>
      <c r="P65" s="18">
        <v>0</v>
      </c>
      <c r="Q65" s="18">
        <v>0</v>
      </c>
      <c r="R65" s="18">
        <v>0</v>
      </c>
      <c r="S65" s="18">
        <v>0</v>
      </c>
      <c r="T65" s="18">
        <v>0</v>
      </c>
      <c r="U65" s="18">
        <v>0</v>
      </c>
      <c r="V65" s="18">
        <v>0</v>
      </c>
      <c r="W65" s="18">
        <v>0</v>
      </c>
      <c r="X65" s="18">
        <v>0</v>
      </c>
      <c r="Y65" s="18">
        <v>0</v>
      </c>
      <c r="Z65" s="18">
        <v>0</v>
      </c>
      <c r="AA65" s="18">
        <v>0</v>
      </c>
      <c r="AB65" s="18">
        <v>0</v>
      </c>
      <c r="AC65" s="18">
        <v>0</v>
      </c>
      <c r="AD65" s="18">
        <v>0</v>
      </c>
      <c r="AE65" s="18">
        <v>0</v>
      </c>
      <c r="AF65" s="18">
        <v>0</v>
      </c>
      <c r="AG65" s="18">
        <v>0</v>
      </c>
      <c r="AH65" s="18">
        <v>0</v>
      </c>
      <c r="AI65" s="18">
        <v>0</v>
      </c>
      <c r="AJ65" s="18">
        <v>0</v>
      </c>
      <c r="AK65" s="18">
        <v>0</v>
      </c>
      <c r="AL65" s="18">
        <v>0</v>
      </c>
      <c r="AM65" s="18">
        <v>0</v>
      </c>
      <c r="AN65" s="18">
        <v>0</v>
      </c>
      <c r="AO65" s="18">
        <v>0</v>
      </c>
      <c r="AP65" s="18">
        <v>0</v>
      </c>
      <c r="AQ65" s="18">
        <v>0</v>
      </c>
      <c r="AR65" s="18">
        <v>0</v>
      </c>
      <c r="AS65" s="18">
        <v>0</v>
      </c>
      <c r="AT65" s="18">
        <v>0</v>
      </c>
      <c r="AU65" s="18">
        <v>0</v>
      </c>
      <c r="AV65" s="18">
        <v>0</v>
      </c>
      <c r="AW65" s="18">
        <v>0</v>
      </c>
      <c r="AX65" s="18">
        <v>0</v>
      </c>
      <c r="AY65" s="18">
        <v>0</v>
      </c>
      <c r="AZ65" s="18">
        <v>0</v>
      </c>
      <c r="BA65" s="18">
        <v>0</v>
      </c>
      <c r="BB65" s="18">
        <v>0</v>
      </c>
      <c r="BC65" s="18">
        <v>0</v>
      </c>
      <c r="BD65" s="18">
        <v>0</v>
      </c>
    </row>
    <row r="66" spans="1:56" ht="12.75" customHeight="1" x14ac:dyDescent="0.2">
      <c r="A66" s="9"/>
      <c r="B66" s="21"/>
      <c r="C66" s="21" t="s">
        <v>62</v>
      </c>
      <c r="D66" s="9"/>
      <c r="E66" s="12" t="s">
        <v>1</v>
      </c>
      <c r="F66" s="8"/>
      <c r="G66" s="18">
        <v>1</v>
      </c>
      <c r="H66" s="18">
        <v>1</v>
      </c>
      <c r="I66" s="18">
        <v>1</v>
      </c>
      <c r="J66" s="18">
        <v>1</v>
      </c>
      <c r="K66" s="18">
        <v>1</v>
      </c>
      <c r="L66" s="18">
        <v>1</v>
      </c>
      <c r="M66" s="18">
        <v>1</v>
      </c>
      <c r="N66" s="18">
        <v>1</v>
      </c>
      <c r="O66" s="18">
        <v>1</v>
      </c>
      <c r="P66" s="18">
        <v>1</v>
      </c>
      <c r="Q66" s="18">
        <v>1</v>
      </c>
      <c r="R66" s="18">
        <v>1</v>
      </c>
      <c r="S66" s="18">
        <v>1</v>
      </c>
      <c r="T66" s="18">
        <v>1</v>
      </c>
      <c r="U66" s="18">
        <v>1</v>
      </c>
      <c r="V66" s="18">
        <v>1</v>
      </c>
      <c r="W66" s="18">
        <v>1</v>
      </c>
      <c r="X66" s="18">
        <v>1</v>
      </c>
      <c r="Y66" s="18">
        <v>1</v>
      </c>
      <c r="Z66" s="18">
        <v>1</v>
      </c>
      <c r="AA66" s="18">
        <v>1</v>
      </c>
      <c r="AB66" s="18">
        <v>1</v>
      </c>
      <c r="AC66" s="18">
        <v>1</v>
      </c>
      <c r="AD66" s="18">
        <v>1</v>
      </c>
      <c r="AE66" s="18">
        <v>1</v>
      </c>
      <c r="AF66" s="18">
        <v>1</v>
      </c>
      <c r="AG66" s="18">
        <v>1</v>
      </c>
      <c r="AH66" s="18">
        <v>1</v>
      </c>
      <c r="AI66" s="18">
        <v>1</v>
      </c>
      <c r="AJ66" s="18">
        <v>1</v>
      </c>
      <c r="AK66" s="18">
        <v>1</v>
      </c>
      <c r="AL66" s="18">
        <v>1</v>
      </c>
      <c r="AM66" s="18">
        <v>1</v>
      </c>
      <c r="AN66" s="18">
        <v>1</v>
      </c>
      <c r="AO66" s="18">
        <v>1</v>
      </c>
      <c r="AP66" s="18">
        <v>1</v>
      </c>
      <c r="AQ66" s="18">
        <v>1</v>
      </c>
      <c r="AR66" s="18">
        <v>1</v>
      </c>
      <c r="AS66" s="18">
        <v>1</v>
      </c>
      <c r="AT66" s="18">
        <v>1</v>
      </c>
      <c r="AU66" s="18">
        <v>1</v>
      </c>
      <c r="AV66" s="18">
        <v>1</v>
      </c>
      <c r="AW66" s="18">
        <v>1</v>
      </c>
      <c r="AX66" s="18">
        <v>1</v>
      </c>
      <c r="AY66" s="18">
        <v>1</v>
      </c>
      <c r="AZ66" s="18">
        <v>1</v>
      </c>
      <c r="BA66" s="18">
        <v>1</v>
      </c>
      <c r="BB66" s="18">
        <v>1</v>
      </c>
      <c r="BC66" s="18">
        <v>1</v>
      </c>
      <c r="BD66" s="18">
        <v>1</v>
      </c>
    </row>
    <row r="67" spans="1:56" ht="12.75" customHeight="1" x14ac:dyDescent="0.2">
      <c r="A67" s="9"/>
      <c r="B67" s="21"/>
      <c r="C67" s="21" t="s">
        <v>61</v>
      </c>
      <c r="D67" s="9"/>
      <c r="E67" s="12" t="s">
        <v>1</v>
      </c>
      <c r="F67" s="8"/>
      <c r="G67" s="18">
        <v>0</v>
      </c>
      <c r="H67" s="18">
        <v>0</v>
      </c>
      <c r="I67" s="18">
        <v>0</v>
      </c>
      <c r="J67" s="18">
        <v>0</v>
      </c>
      <c r="K67" s="18">
        <v>0</v>
      </c>
      <c r="L67" s="18">
        <v>0</v>
      </c>
      <c r="M67" s="18">
        <v>0</v>
      </c>
      <c r="N67" s="18">
        <v>0</v>
      </c>
      <c r="O67" s="18">
        <v>0</v>
      </c>
      <c r="P67" s="18">
        <v>0</v>
      </c>
      <c r="Q67" s="18">
        <v>0</v>
      </c>
      <c r="R67" s="18">
        <v>0</v>
      </c>
      <c r="S67" s="18">
        <v>0</v>
      </c>
      <c r="T67" s="18">
        <v>0</v>
      </c>
      <c r="U67" s="18">
        <v>0</v>
      </c>
      <c r="V67" s="18">
        <v>0</v>
      </c>
      <c r="W67" s="18">
        <v>0</v>
      </c>
      <c r="X67" s="18">
        <v>0</v>
      </c>
      <c r="Y67" s="18">
        <v>0</v>
      </c>
      <c r="Z67" s="18">
        <v>0</v>
      </c>
      <c r="AA67" s="18">
        <v>0</v>
      </c>
      <c r="AB67" s="18">
        <v>0</v>
      </c>
      <c r="AC67" s="18">
        <v>0</v>
      </c>
      <c r="AD67" s="18">
        <v>0</v>
      </c>
      <c r="AE67" s="18">
        <v>0</v>
      </c>
      <c r="AF67" s="18">
        <v>0</v>
      </c>
      <c r="AG67" s="18">
        <v>0</v>
      </c>
      <c r="AH67" s="18">
        <v>0</v>
      </c>
      <c r="AI67" s="18">
        <v>0</v>
      </c>
      <c r="AJ67" s="18">
        <v>0</v>
      </c>
      <c r="AK67" s="18">
        <v>0</v>
      </c>
      <c r="AL67" s="18">
        <v>0</v>
      </c>
      <c r="AM67" s="18">
        <v>0</v>
      </c>
      <c r="AN67" s="18">
        <v>0</v>
      </c>
      <c r="AO67" s="18">
        <v>0</v>
      </c>
      <c r="AP67" s="18">
        <v>0</v>
      </c>
      <c r="AQ67" s="18">
        <v>0</v>
      </c>
      <c r="AR67" s="18">
        <v>0</v>
      </c>
      <c r="AS67" s="18">
        <v>0</v>
      </c>
      <c r="AT67" s="18">
        <v>0</v>
      </c>
      <c r="AU67" s="18">
        <v>0</v>
      </c>
      <c r="AV67" s="18">
        <v>0</v>
      </c>
      <c r="AW67" s="18">
        <v>0</v>
      </c>
      <c r="AX67" s="18">
        <v>0</v>
      </c>
      <c r="AY67" s="18">
        <v>0</v>
      </c>
      <c r="AZ67" s="18">
        <v>0</v>
      </c>
      <c r="BA67" s="18">
        <v>0</v>
      </c>
      <c r="BB67" s="18">
        <v>0</v>
      </c>
      <c r="BC67" s="18">
        <v>0</v>
      </c>
      <c r="BD67" s="18">
        <v>0</v>
      </c>
    </row>
    <row r="68" spans="1:56" ht="12.75" customHeight="1" x14ac:dyDescent="0.2">
      <c r="A68" s="16"/>
      <c r="B68" s="19"/>
      <c r="C68" s="19"/>
      <c r="D68" s="16"/>
      <c r="E68" s="15"/>
      <c r="F68" s="8"/>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row>
    <row r="69" spans="1:56" ht="12.75" customHeight="1" x14ac:dyDescent="0.2">
      <c r="A69" s="16" t="s">
        <v>60</v>
      </c>
      <c r="B69" s="19"/>
      <c r="C69" s="16"/>
      <c r="D69" s="16"/>
      <c r="E69" s="15"/>
      <c r="F69" s="8"/>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row>
    <row r="70" spans="1:56" ht="12.75" customHeight="1" x14ac:dyDescent="0.2">
      <c r="A70" s="16"/>
      <c r="B70" s="17" t="s">
        <v>59</v>
      </c>
      <c r="C70" s="16"/>
      <c r="D70" s="16"/>
      <c r="E70" s="15"/>
      <c r="F70" s="8"/>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row>
    <row r="71" spans="1:56" ht="12.75" customHeight="1" x14ac:dyDescent="0.2">
      <c r="A71" s="9"/>
      <c r="B71" s="10"/>
      <c r="C71" s="9" t="s">
        <v>58</v>
      </c>
      <c r="D71" s="9"/>
      <c r="E71" s="12" t="s">
        <v>1</v>
      </c>
      <c r="F71" s="8"/>
      <c r="G71" s="18">
        <v>0</v>
      </c>
      <c r="H71" s="18">
        <v>0</v>
      </c>
      <c r="I71" s="18">
        <v>0</v>
      </c>
      <c r="J71" s="18">
        <v>0</v>
      </c>
      <c r="K71" s="18">
        <v>0</v>
      </c>
      <c r="L71" s="18">
        <v>0</v>
      </c>
      <c r="M71" s="18">
        <v>0</v>
      </c>
      <c r="N71" s="18">
        <v>0</v>
      </c>
      <c r="O71" s="18">
        <v>0</v>
      </c>
      <c r="P71" s="18">
        <v>0</v>
      </c>
      <c r="Q71" s="18">
        <v>0</v>
      </c>
      <c r="R71" s="18">
        <v>0</v>
      </c>
      <c r="S71" s="18">
        <v>0</v>
      </c>
      <c r="T71" s="18">
        <v>0</v>
      </c>
      <c r="U71" s="18">
        <v>0</v>
      </c>
      <c r="V71" s="18">
        <v>0</v>
      </c>
      <c r="W71" s="18">
        <v>0</v>
      </c>
      <c r="X71" s="18">
        <v>0</v>
      </c>
      <c r="Y71" s="18">
        <v>0</v>
      </c>
      <c r="Z71" s="18">
        <v>0</v>
      </c>
      <c r="AA71" s="18">
        <v>0</v>
      </c>
      <c r="AB71" s="18">
        <v>0</v>
      </c>
      <c r="AC71" s="18">
        <v>0</v>
      </c>
      <c r="AD71" s="18">
        <v>0</v>
      </c>
      <c r="AE71" s="18">
        <v>0</v>
      </c>
      <c r="AF71" s="18">
        <v>0</v>
      </c>
      <c r="AG71" s="18">
        <v>0</v>
      </c>
      <c r="AH71" s="18">
        <v>0</v>
      </c>
      <c r="AI71" s="18">
        <v>0</v>
      </c>
      <c r="AJ71" s="18">
        <v>0</v>
      </c>
      <c r="AK71" s="18">
        <v>0</v>
      </c>
      <c r="AL71" s="18">
        <v>0</v>
      </c>
      <c r="AM71" s="18">
        <v>0</v>
      </c>
      <c r="AN71" s="18">
        <v>0</v>
      </c>
      <c r="AO71" s="18">
        <v>0</v>
      </c>
      <c r="AP71" s="18">
        <v>0</v>
      </c>
      <c r="AQ71" s="18">
        <v>0</v>
      </c>
      <c r="AR71" s="18">
        <v>0</v>
      </c>
      <c r="AS71" s="18">
        <v>0</v>
      </c>
      <c r="AT71" s="18">
        <v>0</v>
      </c>
      <c r="AU71" s="18">
        <v>0</v>
      </c>
      <c r="AV71" s="18">
        <v>0</v>
      </c>
      <c r="AW71" s="18">
        <v>0</v>
      </c>
      <c r="AX71" s="18">
        <v>0</v>
      </c>
      <c r="AY71" s="18">
        <v>0</v>
      </c>
      <c r="AZ71" s="18">
        <v>0</v>
      </c>
      <c r="BA71" s="18">
        <v>0</v>
      </c>
      <c r="BB71" s="18">
        <v>0</v>
      </c>
      <c r="BC71" s="18">
        <v>0</v>
      </c>
      <c r="BD71" s="18">
        <v>0</v>
      </c>
    </row>
    <row r="72" spans="1:56" ht="12.75" customHeight="1" x14ac:dyDescent="0.2">
      <c r="A72" s="9"/>
      <c r="B72" s="10"/>
      <c r="C72" s="9" t="s">
        <v>57</v>
      </c>
      <c r="D72" s="9"/>
      <c r="E72" s="12" t="s">
        <v>1</v>
      </c>
      <c r="F72" s="8"/>
      <c r="G72" s="18">
        <v>0</v>
      </c>
      <c r="H72" s="18">
        <v>0</v>
      </c>
      <c r="I72" s="18">
        <v>0</v>
      </c>
      <c r="J72" s="18">
        <v>0</v>
      </c>
      <c r="K72" s="18">
        <v>0</v>
      </c>
      <c r="L72" s="18">
        <v>0</v>
      </c>
      <c r="M72" s="18">
        <v>0</v>
      </c>
      <c r="N72" s="18">
        <v>0</v>
      </c>
      <c r="O72" s="18">
        <v>0</v>
      </c>
      <c r="P72" s="18">
        <v>0</v>
      </c>
      <c r="Q72" s="18">
        <v>0</v>
      </c>
      <c r="R72" s="18">
        <v>0</v>
      </c>
      <c r="S72" s="18">
        <v>0</v>
      </c>
      <c r="T72" s="18">
        <v>0</v>
      </c>
      <c r="U72" s="18">
        <v>0</v>
      </c>
      <c r="V72" s="18">
        <v>0</v>
      </c>
      <c r="W72" s="18">
        <v>0</v>
      </c>
      <c r="X72" s="18">
        <v>0</v>
      </c>
      <c r="Y72" s="18">
        <v>0</v>
      </c>
      <c r="Z72" s="18">
        <v>0</v>
      </c>
      <c r="AA72" s="18">
        <v>0</v>
      </c>
      <c r="AB72" s="18">
        <v>0</v>
      </c>
      <c r="AC72" s="18">
        <v>0</v>
      </c>
      <c r="AD72" s="18">
        <v>0</v>
      </c>
      <c r="AE72" s="18">
        <v>0</v>
      </c>
      <c r="AF72" s="18">
        <v>0</v>
      </c>
      <c r="AG72" s="18">
        <v>0</v>
      </c>
      <c r="AH72" s="18">
        <v>0</v>
      </c>
      <c r="AI72" s="18">
        <v>0</v>
      </c>
      <c r="AJ72" s="18">
        <v>0</v>
      </c>
      <c r="AK72" s="18">
        <v>0</v>
      </c>
      <c r="AL72" s="18">
        <v>0</v>
      </c>
      <c r="AM72" s="18">
        <v>0</v>
      </c>
      <c r="AN72" s="18">
        <v>0</v>
      </c>
      <c r="AO72" s="18">
        <v>0</v>
      </c>
      <c r="AP72" s="18">
        <v>0</v>
      </c>
      <c r="AQ72" s="18">
        <v>0</v>
      </c>
      <c r="AR72" s="18">
        <v>0</v>
      </c>
      <c r="AS72" s="18">
        <v>0</v>
      </c>
      <c r="AT72" s="18">
        <v>0</v>
      </c>
      <c r="AU72" s="18">
        <v>0</v>
      </c>
      <c r="AV72" s="18">
        <v>0</v>
      </c>
      <c r="AW72" s="18">
        <v>0</v>
      </c>
      <c r="AX72" s="18">
        <v>0</v>
      </c>
      <c r="AY72" s="18">
        <v>0</v>
      </c>
      <c r="AZ72" s="18">
        <v>0</v>
      </c>
      <c r="BA72" s="18">
        <v>0</v>
      </c>
      <c r="BB72" s="18">
        <v>0</v>
      </c>
      <c r="BC72" s="18">
        <v>0</v>
      </c>
      <c r="BD72" s="18">
        <v>0</v>
      </c>
    </row>
    <row r="73" spans="1:56" ht="12.75" customHeight="1" x14ac:dyDescent="0.2">
      <c r="A73" s="9"/>
      <c r="B73" s="10"/>
      <c r="C73" s="9" t="s">
        <v>56</v>
      </c>
      <c r="D73" s="9"/>
      <c r="E73" s="12" t="s">
        <v>1</v>
      </c>
      <c r="F73" s="8"/>
      <c r="G73" s="18">
        <v>1</v>
      </c>
      <c r="H73" s="18">
        <v>1</v>
      </c>
      <c r="I73" s="18">
        <v>1</v>
      </c>
      <c r="J73" s="18">
        <v>1</v>
      </c>
      <c r="K73" s="18">
        <v>1</v>
      </c>
      <c r="L73" s="18">
        <v>1</v>
      </c>
      <c r="M73" s="18">
        <v>1</v>
      </c>
      <c r="N73" s="18">
        <v>1</v>
      </c>
      <c r="O73" s="18">
        <v>1</v>
      </c>
      <c r="P73" s="18">
        <v>1</v>
      </c>
      <c r="Q73" s="18">
        <v>1</v>
      </c>
      <c r="R73" s="18">
        <v>1</v>
      </c>
      <c r="S73" s="18">
        <v>1</v>
      </c>
      <c r="T73" s="18">
        <v>1</v>
      </c>
      <c r="U73" s="18">
        <v>1</v>
      </c>
      <c r="V73" s="18">
        <v>1</v>
      </c>
      <c r="W73" s="18">
        <v>1</v>
      </c>
      <c r="X73" s="18">
        <v>1</v>
      </c>
      <c r="Y73" s="18">
        <v>1</v>
      </c>
      <c r="Z73" s="18">
        <v>1</v>
      </c>
      <c r="AA73" s="18">
        <v>1</v>
      </c>
      <c r="AB73" s="18">
        <v>1</v>
      </c>
      <c r="AC73" s="18">
        <v>1</v>
      </c>
      <c r="AD73" s="18">
        <v>1</v>
      </c>
      <c r="AE73" s="18">
        <v>1</v>
      </c>
      <c r="AF73" s="18">
        <v>1</v>
      </c>
      <c r="AG73" s="18">
        <v>1</v>
      </c>
      <c r="AH73" s="18">
        <v>1</v>
      </c>
      <c r="AI73" s="18">
        <v>1</v>
      </c>
      <c r="AJ73" s="18">
        <v>1</v>
      </c>
      <c r="AK73" s="18">
        <v>1</v>
      </c>
      <c r="AL73" s="18">
        <v>1</v>
      </c>
      <c r="AM73" s="18">
        <v>1</v>
      </c>
      <c r="AN73" s="18">
        <v>1</v>
      </c>
      <c r="AO73" s="18">
        <v>1</v>
      </c>
      <c r="AP73" s="18">
        <v>1</v>
      </c>
      <c r="AQ73" s="18">
        <v>1</v>
      </c>
      <c r="AR73" s="18">
        <v>1</v>
      </c>
      <c r="AS73" s="18">
        <v>1</v>
      </c>
      <c r="AT73" s="18">
        <v>1</v>
      </c>
      <c r="AU73" s="18">
        <v>1</v>
      </c>
      <c r="AV73" s="18">
        <v>1</v>
      </c>
      <c r="AW73" s="18">
        <v>1</v>
      </c>
      <c r="AX73" s="18">
        <v>1</v>
      </c>
      <c r="AY73" s="18">
        <v>1</v>
      </c>
      <c r="AZ73" s="18">
        <v>1</v>
      </c>
      <c r="BA73" s="18">
        <v>1</v>
      </c>
      <c r="BB73" s="18">
        <v>1</v>
      </c>
      <c r="BC73" s="18">
        <v>1</v>
      </c>
      <c r="BD73" s="18">
        <v>1</v>
      </c>
    </row>
    <row r="74" spans="1:56" ht="12.75" customHeight="1" x14ac:dyDescent="0.2">
      <c r="A74" s="9"/>
      <c r="B74" s="10"/>
      <c r="C74" s="9" t="s">
        <v>55</v>
      </c>
      <c r="D74" s="9"/>
      <c r="E74" s="12" t="s">
        <v>1</v>
      </c>
      <c r="F74" s="8"/>
      <c r="G74" s="18">
        <v>0</v>
      </c>
      <c r="H74" s="18">
        <v>0</v>
      </c>
      <c r="I74" s="18">
        <v>0</v>
      </c>
      <c r="J74" s="18">
        <v>0</v>
      </c>
      <c r="K74" s="18">
        <v>0</v>
      </c>
      <c r="L74" s="18">
        <v>0</v>
      </c>
      <c r="M74" s="18">
        <v>0</v>
      </c>
      <c r="N74" s="18">
        <v>0</v>
      </c>
      <c r="O74" s="18">
        <v>0</v>
      </c>
      <c r="P74" s="18">
        <v>0</v>
      </c>
      <c r="Q74" s="18">
        <v>0</v>
      </c>
      <c r="R74" s="18">
        <v>0</v>
      </c>
      <c r="S74" s="18">
        <v>0</v>
      </c>
      <c r="T74" s="18">
        <v>0</v>
      </c>
      <c r="U74" s="18">
        <v>0</v>
      </c>
      <c r="V74" s="18">
        <v>0</v>
      </c>
      <c r="W74" s="18">
        <v>0</v>
      </c>
      <c r="X74" s="18">
        <v>0</v>
      </c>
      <c r="Y74" s="18">
        <v>0</v>
      </c>
      <c r="Z74" s="18">
        <v>0</v>
      </c>
      <c r="AA74" s="18">
        <v>0</v>
      </c>
      <c r="AB74" s="18">
        <v>0</v>
      </c>
      <c r="AC74" s="18">
        <v>0</v>
      </c>
      <c r="AD74" s="18">
        <v>0</v>
      </c>
      <c r="AE74" s="18">
        <v>0</v>
      </c>
      <c r="AF74" s="18">
        <v>0</v>
      </c>
      <c r="AG74" s="18">
        <v>0</v>
      </c>
      <c r="AH74" s="18">
        <v>0</v>
      </c>
      <c r="AI74" s="18">
        <v>0</v>
      </c>
      <c r="AJ74" s="18">
        <v>0</v>
      </c>
      <c r="AK74" s="18">
        <v>0</v>
      </c>
      <c r="AL74" s="18">
        <v>0</v>
      </c>
      <c r="AM74" s="18">
        <v>0</v>
      </c>
      <c r="AN74" s="18">
        <v>0</v>
      </c>
      <c r="AO74" s="18">
        <v>0</v>
      </c>
      <c r="AP74" s="18">
        <v>0</v>
      </c>
      <c r="AQ74" s="18">
        <v>0</v>
      </c>
      <c r="AR74" s="18">
        <v>0</v>
      </c>
      <c r="AS74" s="18">
        <v>0</v>
      </c>
      <c r="AT74" s="18">
        <v>0</v>
      </c>
      <c r="AU74" s="18">
        <v>0</v>
      </c>
      <c r="AV74" s="18">
        <v>0</v>
      </c>
      <c r="AW74" s="18">
        <v>0</v>
      </c>
      <c r="AX74" s="18">
        <v>0</v>
      </c>
      <c r="AY74" s="18">
        <v>0</v>
      </c>
      <c r="AZ74" s="18">
        <v>0</v>
      </c>
      <c r="BA74" s="18">
        <v>0</v>
      </c>
      <c r="BB74" s="18">
        <v>0</v>
      </c>
      <c r="BC74" s="18">
        <v>0</v>
      </c>
      <c r="BD74" s="18">
        <v>0</v>
      </c>
    </row>
    <row r="75" spans="1:56" ht="12.75" customHeight="1" x14ac:dyDescent="0.2">
      <c r="A75" s="9"/>
      <c r="B75" s="17" t="s">
        <v>54</v>
      </c>
      <c r="C75" s="16"/>
      <c r="D75" s="16"/>
      <c r="E75" s="15"/>
      <c r="F75" s="8"/>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row>
    <row r="76" spans="1:56" ht="12.75" customHeight="1" x14ac:dyDescent="0.2">
      <c r="A76" s="9"/>
      <c r="B76" s="10"/>
      <c r="C76" s="9" t="s">
        <v>53</v>
      </c>
      <c r="D76" s="9"/>
      <c r="E76" s="12" t="s">
        <v>49</v>
      </c>
      <c r="F76" s="8"/>
      <c r="G76" s="18">
        <v>0</v>
      </c>
      <c r="H76" s="18">
        <v>0</v>
      </c>
      <c r="I76" s="18">
        <v>0</v>
      </c>
      <c r="J76" s="18">
        <v>0</v>
      </c>
      <c r="K76" s="18">
        <v>0</v>
      </c>
      <c r="L76" s="18">
        <v>0</v>
      </c>
      <c r="M76" s="18">
        <v>0</v>
      </c>
      <c r="N76" s="18">
        <v>0</v>
      </c>
      <c r="O76" s="18">
        <v>0</v>
      </c>
      <c r="P76" s="18">
        <v>0</v>
      </c>
      <c r="Q76" s="18">
        <v>0</v>
      </c>
      <c r="R76" s="18">
        <v>0</v>
      </c>
      <c r="S76" s="18">
        <v>0</v>
      </c>
      <c r="T76" s="18">
        <v>0</v>
      </c>
      <c r="U76" s="18">
        <v>0</v>
      </c>
      <c r="V76" s="18">
        <v>0</v>
      </c>
      <c r="W76" s="18">
        <v>0</v>
      </c>
      <c r="X76" s="18">
        <v>0</v>
      </c>
      <c r="Y76" s="18">
        <v>0</v>
      </c>
      <c r="Z76" s="18">
        <v>0</v>
      </c>
      <c r="AA76" s="18">
        <v>0</v>
      </c>
      <c r="AB76" s="18">
        <v>0</v>
      </c>
      <c r="AC76" s="18">
        <v>0</v>
      </c>
      <c r="AD76" s="18">
        <v>0</v>
      </c>
      <c r="AE76" s="18">
        <v>0</v>
      </c>
      <c r="AF76" s="18">
        <v>0</v>
      </c>
      <c r="AG76" s="18">
        <v>0</v>
      </c>
      <c r="AH76" s="18">
        <v>0</v>
      </c>
      <c r="AI76" s="18">
        <v>0</v>
      </c>
      <c r="AJ76" s="18">
        <v>0</v>
      </c>
      <c r="AK76" s="18">
        <v>0</v>
      </c>
      <c r="AL76" s="18">
        <v>0</v>
      </c>
      <c r="AM76" s="18">
        <v>0</v>
      </c>
      <c r="AN76" s="18">
        <v>0</v>
      </c>
      <c r="AO76" s="18">
        <v>0</v>
      </c>
      <c r="AP76" s="18">
        <v>0</v>
      </c>
      <c r="AQ76" s="18">
        <v>0</v>
      </c>
      <c r="AR76" s="18">
        <v>0</v>
      </c>
      <c r="AS76" s="18">
        <v>0</v>
      </c>
      <c r="AT76" s="18">
        <v>0</v>
      </c>
      <c r="AU76" s="18">
        <v>0</v>
      </c>
      <c r="AV76" s="18">
        <v>0</v>
      </c>
      <c r="AW76" s="18">
        <v>0</v>
      </c>
      <c r="AX76" s="18">
        <v>0</v>
      </c>
      <c r="AY76" s="18">
        <v>0</v>
      </c>
      <c r="AZ76" s="18">
        <v>0</v>
      </c>
      <c r="BA76" s="18">
        <v>0</v>
      </c>
      <c r="BB76" s="18">
        <v>0</v>
      </c>
      <c r="BC76" s="18">
        <v>0</v>
      </c>
      <c r="BD76" s="18">
        <v>0</v>
      </c>
    </row>
    <row r="77" spans="1:56" ht="12.75" customHeight="1" x14ac:dyDescent="0.2">
      <c r="A77" s="9"/>
      <c r="B77" s="10"/>
      <c r="C77" s="9" t="s">
        <v>52</v>
      </c>
      <c r="D77" s="9"/>
      <c r="E77" s="12" t="s">
        <v>49</v>
      </c>
      <c r="F77" s="8"/>
      <c r="G77" s="18">
        <v>0</v>
      </c>
      <c r="H77" s="18">
        <v>0</v>
      </c>
      <c r="I77" s="18">
        <v>0</v>
      </c>
      <c r="J77" s="18">
        <v>0</v>
      </c>
      <c r="K77" s="18">
        <v>0</v>
      </c>
      <c r="L77" s="18">
        <v>0</v>
      </c>
      <c r="M77" s="18">
        <v>0</v>
      </c>
      <c r="N77" s="18">
        <v>0</v>
      </c>
      <c r="O77" s="18">
        <v>0</v>
      </c>
      <c r="P77" s="18">
        <v>0</v>
      </c>
      <c r="Q77" s="18">
        <v>0</v>
      </c>
      <c r="R77" s="18">
        <v>0</v>
      </c>
      <c r="S77" s="18">
        <v>0</v>
      </c>
      <c r="T77" s="18">
        <v>0</v>
      </c>
      <c r="U77" s="18">
        <v>0</v>
      </c>
      <c r="V77" s="18">
        <v>0</v>
      </c>
      <c r="W77" s="18">
        <v>0</v>
      </c>
      <c r="X77" s="18">
        <v>0</v>
      </c>
      <c r="Y77" s="18">
        <v>0</v>
      </c>
      <c r="Z77" s="18">
        <v>0</v>
      </c>
      <c r="AA77" s="18">
        <v>0</v>
      </c>
      <c r="AB77" s="18">
        <v>0</v>
      </c>
      <c r="AC77" s="18">
        <v>0</v>
      </c>
      <c r="AD77" s="18">
        <v>0</v>
      </c>
      <c r="AE77" s="18">
        <v>0</v>
      </c>
      <c r="AF77" s="18">
        <v>0</v>
      </c>
      <c r="AG77" s="18">
        <v>0</v>
      </c>
      <c r="AH77" s="18">
        <v>0</v>
      </c>
      <c r="AI77" s="18">
        <v>0</v>
      </c>
      <c r="AJ77" s="18">
        <v>0</v>
      </c>
      <c r="AK77" s="18">
        <v>0</v>
      </c>
      <c r="AL77" s="18">
        <v>0</v>
      </c>
      <c r="AM77" s="18">
        <v>0</v>
      </c>
      <c r="AN77" s="18">
        <v>0</v>
      </c>
      <c r="AO77" s="18">
        <v>0</v>
      </c>
      <c r="AP77" s="18">
        <v>0</v>
      </c>
      <c r="AQ77" s="18">
        <v>0</v>
      </c>
      <c r="AR77" s="18">
        <v>0</v>
      </c>
      <c r="AS77" s="18">
        <v>0</v>
      </c>
      <c r="AT77" s="18">
        <v>0</v>
      </c>
      <c r="AU77" s="18">
        <v>0</v>
      </c>
      <c r="AV77" s="18">
        <v>0</v>
      </c>
      <c r="AW77" s="18">
        <v>0</v>
      </c>
      <c r="AX77" s="18">
        <v>0</v>
      </c>
      <c r="AY77" s="18">
        <v>0</v>
      </c>
      <c r="AZ77" s="18">
        <v>0</v>
      </c>
      <c r="BA77" s="18">
        <v>0</v>
      </c>
      <c r="BB77" s="18">
        <v>0</v>
      </c>
      <c r="BC77" s="18">
        <v>0</v>
      </c>
      <c r="BD77" s="18">
        <v>0</v>
      </c>
    </row>
    <row r="78" spans="1:56" ht="12.75" customHeight="1" x14ac:dyDescent="0.2">
      <c r="A78" s="9"/>
      <c r="B78" s="10"/>
      <c r="C78" s="9" t="s">
        <v>51</v>
      </c>
      <c r="D78" s="9"/>
      <c r="E78" s="12" t="s">
        <v>49</v>
      </c>
      <c r="F78" s="8"/>
      <c r="G78" s="18">
        <v>100</v>
      </c>
      <c r="H78" s="18">
        <v>100</v>
      </c>
      <c r="I78" s="18">
        <v>100</v>
      </c>
      <c r="J78" s="18">
        <v>100</v>
      </c>
      <c r="K78" s="18">
        <v>100</v>
      </c>
      <c r="L78" s="18">
        <v>100</v>
      </c>
      <c r="M78" s="18">
        <v>100</v>
      </c>
      <c r="N78" s="18">
        <v>100</v>
      </c>
      <c r="O78" s="18">
        <v>100</v>
      </c>
      <c r="P78" s="18">
        <v>100</v>
      </c>
      <c r="Q78" s="18">
        <v>100</v>
      </c>
      <c r="R78" s="18">
        <v>100</v>
      </c>
      <c r="S78" s="18">
        <v>100</v>
      </c>
      <c r="T78" s="18">
        <v>100</v>
      </c>
      <c r="U78" s="18">
        <v>100</v>
      </c>
      <c r="V78" s="18">
        <v>100</v>
      </c>
      <c r="W78" s="18">
        <v>100</v>
      </c>
      <c r="X78" s="18">
        <v>100</v>
      </c>
      <c r="Y78" s="18">
        <v>100</v>
      </c>
      <c r="Z78" s="18">
        <v>100</v>
      </c>
      <c r="AA78" s="18">
        <v>100</v>
      </c>
      <c r="AB78" s="18">
        <v>100</v>
      </c>
      <c r="AC78" s="18">
        <v>100</v>
      </c>
      <c r="AD78" s="18">
        <v>100</v>
      </c>
      <c r="AE78" s="18">
        <v>100</v>
      </c>
      <c r="AF78" s="18">
        <v>100</v>
      </c>
      <c r="AG78" s="18">
        <v>100</v>
      </c>
      <c r="AH78" s="18">
        <v>100</v>
      </c>
      <c r="AI78" s="18">
        <v>100</v>
      </c>
      <c r="AJ78" s="18">
        <v>100</v>
      </c>
      <c r="AK78" s="18">
        <v>100</v>
      </c>
      <c r="AL78" s="18">
        <v>100</v>
      </c>
      <c r="AM78" s="18">
        <v>100</v>
      </c>
      <c r="AN78" s="18">
        <v>100</v>
      </c>
      <c r="AO78" s="18">
        <v>100</v>
      </c>
      <c r="AP78" s="18">
        <v>100</v>
      </c>
      <c r="AQ78" s="18">
        <v>100</v>
      </c>
      <c r="AR78" s="18">
        <v>100</v>
      </c>
      <c r="AS78" s="18">
        <v>100</v>
      </c>
      <c r="AT78" s="18">
        <v>100</v>
      </c>
      <c r="AU78" s="18">
        <v>100</v>
      </c>
      <c r="AV78" s="18">
        <v>100</v>
      </c>
      <c r="AW78" s="18">
        <v>100</v>
      </c>
      <c r="AX78" s="18">
        <v>100</v>
      </c>
      <c r="AY78" s="18">
        <v>100</v>
      </c>
      <c r="AZ78" s="18">
        <v>100</v>
      </c>
      <c r="BA78" s="18">
        <v>100</v>
      </c>
      <c r="BB78" s="18">
        <v>100</v>
      </c>
      <c r="BC78" s="18">
        <v>100</v>
      </c>
      <c r="BD78" s="18">
        <v>100</v>
      </c>
    </row>
    <row r="79" spans="1:56" ht="12.75" customHeight="1" x14ac:dyDescent="0.2">
      <c r="A79" s="9"/>
      <c r="B79" s="10"/>
      <c r="C79" s="9" t="s">
        <v>50</v>
      </c>
      <c r="D79" s="9"/>
      <c r="E79" s="12" t="s">
        <v>49</v>
      </c>
      <c r="F79" s="8"/>
      <c r="G79" s="18">
        <v>0</v>
      </c>
      <c r="H79" s="18">
        <v>0</v>
      </c>
      <c r="I79" s="18">
        <v>0</v>
      </c>
      <c r="J79" s="18">
        <v>0</v>
      </c>
      <c r="K79" s="18">
        <v>0</v>
      </c>
      <c r="L79" s="18">
        <v>0</v>
      </c>
      <c r="M79" s="18">
        <v>0</v>
      </c>
      <c r="N79" s="18">
        <v>0</v>
      </c>
      <c r="O79" s="18">
        <v>0</v>
      </c>
      <c r="P79" s="18">
        <v>0</v>
      </c>
      <c r="Q79" s="18">
        <v>0</v>
      </c>
      <c r="R79" s="18">
        <v>0</v>
      </c>
      <c r="S79" s="18">
        <v>0</v>
      </c>
      <c r="T79" s="18">
        <v>0</v>
      </c>
      <c r="U79" s="18">
        <v>0</v>
      </c>
      <c r="V79" s="18">
        <v>0</v>
      </c>
      <c r="W79" s="18">
        <v>0</v>
      </c>
      <c r="X79" s="18">
        <v>0</v>
      </c>
      <c r="Y79" s="18">
        <v>0</v>
      </c>
      <c r="Z79" s="18">
        <v>0</v>
      </c>
      <c r="AA79" s="18">
        <v>0</v>
      </c>
      <c r="AB79" s="18">
        <v>0</v>
      </c>
      <c r="AC79" s="18">
        <v>0</v>
      </c>
      <c r="AD79" s="18">
        <v>0</v>
      </c>
      <c r="AE79" s="18">
        <v>0</v>
      </c>
      <c r="AF79" s="18">
        <v>0</v>
      </c>
      <c r="AG79" s="18">
        <v>0</v>
      </c>
      <c r="AH79" s="18">
        <v>0</v>
      </c>
      <c r="AI79" s="18">
        <v>0</v>
      </c>
      <c r="AJ79" s="18">
        <v>0</v>
      </c>
      <c r="AK79" s="18">
        <v>0</v>
      </c>
      <c r="AL79" s="18">
        <v>0</v>
      </c>
      <c r="AM79" s="18">
        <v>0</v>
      </c>
      <c r="AN79" s="18">
        <v>0</v>
      </c>
      <c r="AO79" s="18">
        <v>0</v>
      </c>
      <c r="AP79" s="18">
        <v>0</v>
      </c>
      <c r="AQ79" s="18">
        <v>0</v>
      </c>
      <c r="AR79" s="18">
        <v>0</v>
      </c>
      <c r="AS79" s="18">
        <v>0</v>
      </c>
      <c r="AT79" s="18">
        <v>0</v>
      </c>
      <c r="AU79" s="18">
        <v>0</v>
      </c>
      <c r="AV79" s="18">
        <v>0</v>
      </c>
      <c r="AW79" s="18">
        <v>0</v>
      </c>
      <c r="AX79" s="18">
        <v>0</v>
      </c>
      <c r="AY79" s="18">
        <v>0</v>
      </c>
      <c r="AZ79" s="18">
        <v>0</v>
      </c>
      <c r="BA79" s="18">
        <v>0</v>
      </c>
      <c r="BB79" s="18">
        <v>0</v>
      </c>
      <c r="BC79" s="18">
        <v>0</v>
      </c>
      <c r="BD79" s="18">
        <v>0</v>
      </c>
    </row>
    <row r="80" spans="1:56" ht="12.75" customHeight="1" x14ac:dyDescent="0.2">
      <c r="A80" s="16"/>
      <c r="B80" s="17"/>
      <c r="C80" s="16"/>
      <c r="D80" s="16"/>
      <c r="E80" s="15"/>
      <c r="F80" s="8"/>
      <c r="G80" s="14"/>
      <c r="H80" s="14"/>
      <c r="I80" s="14"/>
      <c r="J80" s="14"/>
      <c r="K80" s="14"/>
      <c r="L80" s="14"/>
      <c r="M80" s="14"/>
      <c r="N80" s="14"/>
      <c r="O80" s="14"/>
      <c r="P80" s="14"/>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row>
    <row r="81" spans="1:56" ht="12.75" customHeight="1" x14ac:dyDescent="0.2">
      <c r="A81" s="9" t="s">
        <v>48</v>
      </c>
      <c r="B81" s="10"/>
      <c r="C81" s="9"/>
      <c r="D81" s="9"/>
      <c r="E81" s="12" t="s">
        <v>47</v>
      </c>
      <c r="F81" s="8"/>
      <c r="G81" s="11">
        <v>0.5</v>
      </c>
      <c r="H81" s="11">
        <v>0.5</v>
      </c>
      <c r="I81" s="11">
        <v>0.5</v>
      </c>
      <c r="J81" s="11">
        <v>0.5</v>
      </c>
      <c r="K81" s="11">
        <v>0.5</v>
      </c>
      <c r="L81" s="11">
        <v>0.5</v>
      </c>
      <c r="M81" s="11">
        <v>0.5</v>
      </c>
      <c r="N81" s="11">
        <v>0.5</v>
      </c>
      <c r="O81" s="11">
        <v>0.5</v>
      </c>
      <c r="P81" s="11">
        <v>0.5</v>
      </c>
      <c r="Q81" s="11">
        <v>0.5</v>
      </c>
      <c r="R81" s="11">
        <v>0.5</v>
      </c>
      <c r="S81" s="11">
        <v>0.5</v>
      </c>
      <c r="T81" s="11">
        <v>0.5</v>
      </c>
      <c r="U81" s="11">
        <v>0.5</v>
      </c>
      <c r="V81" s="11">
        <v>0.5</v>
      </c>
      <c r="W81" s="11">
        <v>0.5</v>
      </c>
      <c r="X81" s="11">
        <v>0.5</v>
      </c>
      <c r="Y81" s="11">
        <v>0.5</v>
      </c>
      <c r="Z81" s="11">
        <v>0.5</v>
      </c>
      <c r="AA81" s="11">
        <v>0.5</v>
      </c>
      <c r="AB81" s="11">
        <v>0.5</v>
      </c>
      <c r="AC81" s="11">
        <v>0.5</v>
      </c>
      <c r="AD81" s="11">
        <v>0.5</v>
      </c>
      <c r="AE81" s="11">
        <v>0.5</v>
      </c>
      <c r="AF81" s="11">
        <v>0.5</v>
      </c>
      <c r="AG81" s="11">
        <v>0.5</v>
      </c>
      <c r="AH81" s="11">
        <v>0.5</v>
      </c>
      <c r="AI81" s="11">
        <v>0.5</v>
      </c>
      <c r="AJ81" s="11">
        <v>0.5</v>
      </c>
      <c r="AK81" s="11">
        <v>0.5</v>
      </c>
      <c r="AL81" s="11">
        <v>0.5</v>
      </c>
      <c r="AM81" s="11">
        <v>0.5</v>
      </c>
      <c r="AN81" s="11">
        <v>0.5</v>
      </c>
      <c r="AO81" s="11">
        <v>0.5</v>
      </c>
      <c r="AP81" s="11">
        <v>0.5</v>
      </c>
      <c r="AQ81" s="11">
        <v>0.5</v>
      </c>
      <c r="AR81" s="11">
        <v>0.5</v>
      </c>
      <c r="AS81" s="11">
        <v>0.5</v>
      </c>
      <c r="AT81" s="11">
        <v>0.5</v>
      </c>
      <c r="AU81" s="11">
        <v>0.5</v>
      </c>
      <c r="AV81" s="11">
        <v>0.5</v>
      </c>
      <c r="AW81" s="11">
        <v>0.5</v>
      </c>
      <c r="AX81" s="11">
        <v>0.5</v>
      </c>
      <c r="AY81" s="11">
        <v>0.5</v>
      </c>
      <c r="AZ81" s="11">
        <v>0.5</v>
      </c>
      <c r="BA81" s="11">
        <v>0.5</v>
      </c>
      <c r="BB81" s="11">
        <v>0.5</v>
      </c>
      <c r="BC81" s="11">
        <v>0.5</v>
      </c>
      <c r="BD81" s="11">
        <v>0.5</v>
      </c>
    </row>
    <row r="82" spans="1:56" ht="12.75" customHeight="1" x14ac:dyDescent="0.25">
      <c r="A82" s="9"/>
      <c r="B82" s="10"/>
      <c r="C82" s="9"/>
      <c r="D82" s="9"/>
      <c r="E82" s="9"/>
      <c r="F82" s="8"/>
      <c r="G82" s="8"/>
      <c r="H82" s="8"/>
      <c r="I82" s="8"/>
      <c r="J82" s="7"/>
      <c r="K82" s="7"/>
      <c r="L82" s="7"/>
      <c r="M82" s="7"/>
      <c r="N82" s="7"/>
      <c r="O82" s="7"/>
    </row>
  </sheetData>
  <mergeCells count="1">
    <mergeCell ref="A5:D5"/>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H85"/>
  <sheetViews>
    <sheetView showGridLines="0" workbookViewId="0"/>
  </sheetViews>
  <sheetFormatPr defaultColWidth="8.85546875" defaultRowHeight="12.75" x14ac:dyDescent="0.2"/>
  <cols>
    <col min="1" max="7" width="8.85546875" style="1"/>
    <col min="8" max="8" width="136.7109375" style="1" bestFit="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c r="H4" s="61" t="s">
        <v>559</v>
      </c>
    </row>
    <row r="5" spans="1:8" ht="12.75" customHeight="1" x14ac:dyDescent="0.2">
      <c r="A5" s="222" t="s">
        <v>46</v>
      </c>
      <c r="B5" s="222"/>
      <c r="C5" s="222"/>
      <c r="D5" s="222"/>
      <c r="E5" s="5" t="s">
        <v>45</v>
      </c>
      <c r="G5" s="79"/>
    </row>
    <row r="6" spans="1:8" ht="12.75" customHeight="1" x14ac:dyDescent="0.2">
      <c r="A6" s="79"/>
      <c r="B6" s="79"/>
      <c r="C6" s="79"/>
      <c r="D6" s="79"/>
      <c r="G6" s="79"/>
    </row>
    <row r="7" spans="1:8" ht="12.75" customHeight="1" x14ac:dyDescent="0.2">
      <c r="A7" s="31" t="s">
        <v>121</v>
      </c>
      <c r="B7" s="9"/>
      <c r="C7" s="9"/>
      <c r="D7" s="9"/>
      <c r="G7" s="9"/>
    </row>
    <row r="8" spans="1:8" ht="12.75" customHeight="1" x14ac:dyDescent="0.2">
      <c r="A8" s="60" t="s">
        <v>120</v>
      </c>
      <c r="B8" s="9"/>
      <c r="C8" s="9"/>
      <c r="D8" s="9"/>
      <c r="G8" s="9"/>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57"/>
    </row>
    <row r="17" spans="1:8" ht="12.75" customHeight="1" x14ac:dyDescent="0.2">
      <c r="A17" s="31" t="s">
        <v>112</v>
      </c>
      <c r="B17" s="9"/>
      <c r="C17" s="9"/>
      <c r="D17" s="9"/>
      <c r="E17" s="12"/>
      <c r="G17" s="32"/>
    </row>
    <row r="18" spans="1:8" ht="12.75" customHeight="1" x14ac:dyDescent="0.2">
      <c r="A18" s="9"/>
      <c r="B18" s="31" t="s">
        <v>111</v>
      </c>
      <c r="C18" s="9"/>
      <c r="D18" s="9"/>
      <c r="E18" s="12" t="s">
        <v>1</v>
      </c>
      <c r="G18" s="54" t="s">
        <v>401</v>
      </c>
    </row>
    <row r="19" spans="1:8" ht="12.75" customHeight="1" x14ac:dyDescent="0.2">
      <c r="A19" s="9"/>
      <c r="B19" s="31" t="s">
        <v>109</v>
      </c>
      <c r="C19" s="9"/>
      <c r="D19" s="9"/>
      <c r="E19" s="12" t="s">
        <v>1</v>
      </c>
      <c r="G19" s="54" t="s">
        <v>402</v>
      </c>
    </row>
    <row r="20" spans="1:8" ht="12.75" customHeight="1" x14ac:dyDescent="0.2">
      <c r="A20" s="9"/>
      <c r="B20" s="31" t="s">
        <v>108</v>
      </c>
      <c r="C20" s="9"/>
      <c r="D20" s="9"/>
      <c r="E20" s="12" t="s">
        <v>107</v>
      </c>
      <c r="G20" s="54">
        <v>35</v>
      </c>
      <c r="H20" s="1" t="s">
        <v>439</v>
      </c>
    </row>
    <row r="21" spans="1:8" ht="12.75" customHeight="1" x14ac:dyDescent="0.2">
      <c r="A21" s="9"/>
      <c r="B21" s="31" t="s">
        <v>106</v>
      </c>
      <c r="C21" s="9"/>
      <c r="D21" s="9"/>
      <c r="E21" s="12" t="s">
        <v>105</v>
      </c>
      <c r="G21" s="54">
        <v>7240</v>
      </c>
      <c r="H21" s="1" t="s">
        <v>439</v>
      </c>
    </row>
    <row r="22" spans="1:8" ht="12.75" customHeight="1" x14ac:dyDescent="0.2">
      <c r="A22" s="9"/>
      <c r="B22" s="31" t="s">
        <v>104</v>
      </c>
      <c r="C22" s="9"/>
      <c r="D22" s="9"/>
      <c r="E22" s="12" t="s">
        <v>103</v>
      </c>
      <c r="G22" s="54">
        <v>1500</v>
      </c>
      <c r="H22" s="235" t="s">
        <v>630</v>
      </c>
    </row>
    <row r="23" spans="1:8" ht="12.75" customHeight="1" x14ac:dyDescent="0.2">
      <c r="A23" s="9"/>
      <c r="B23" s="31" t="s">
        <v>102</v>
      </c>
      <c r="C23" s="9"/>
      <c r="D23" s="9"/>
      <c r="E23" s="12" t="s">
        <v>76</v>
      </c>
      <c r="G23" s="54">
        <v>16</v>
      </c>
      <c r="H23" s="235"/>
    </row>
    <row r="24" spans="1:8" ht="12.75" customHeight="1" x14ac:dyDescent="0.2">
      <c r="A24" s="9"/>
      <c r="B24" s="31" t="s">
        <v>607</v>
      </c>
      <c r="C24" s="9"/>
      <c r="D24" s="9"/>
      <c r="E24" s="12"/>
      <c r="G24" s="54">
        <v>8</v>
      </c>
      <c r="H24" s="117" t="s">
        <v>628</v>
      </c>
    </row>
    <row r="25" spans="1:8" ht="12.75" customHeight="1" x14ac:dyDescent="0.2">
      <c r="A25" s="9"/>
      <c r="B25" s="31" t="s">
        <v>608</v>
      </c>
      <c r="C25" s="9"/>
      <c r="D25" s="9"/>
      <c r="E25" s="12" t="s">
        <v>604</v>
      </c>
      <c r="G25" s="54">
        <v>2.7749999999999999</v>
      </c>
      <c r="H25" s="118" t="s">
        <v>809</v>
      </c>
    </row>
    <row r="26" spans="1:8" ht="12.75" customHeight="1" x14ac:dyDescent="0.2">
      <c r="A26" s="9"/>
      <c r="B26" s="31" t="s">
        <v>609</v>
      </c>
      <c r="C26" s="9"/>
      <c r="D26" s="9"/>
      <c r="E26" s="12" t="s">
        <v>605</v>
      </c>
      <c r="G26" s="54">
        <v>3</v>
      </c>
      <c r="H26" s="118" t="s">
        <v>809</v>
      </c>
    </row>
    <row r="27" spans="1:8" ht="12.75" customHeight="1" x14ac:dyDescent="0.2">
      <c r="A27" s="9"/>
      <c r="B27" s="31" t="s">
        <v>610</v>
      </c>
      <c r="C27" s="9"/>
      <c r="D27" s="9"/>
      <c r="E27" s="12" t="s">
        <v>101</v>
      </c>
      <c r="G27" s="84">
        <v>1556.6</v>
      </c>
      <c r="H27" s="1" t="s">
        <v>426</v>
      </c>
    </row>
    <row r="28" spans="1:8" ht="12.75" customHeight="1" x14ac:dyDescent="0.2">
      <c r="A28" s="9"/>
      <c r="B28" s="9"/>
      <c r="C28" s="9"/>
      <c r="D28" s="9"/>
      <c r="E28" s="12"/>
      <c r="G28" s="32"/>
    </row>
    <row r="29" spans="1:8" ht="12.75" customHeight="1" x14ac:dyDescent="0.2">
      <c r="A29" s="31" t="s">
        <v>100</v>
      </c>
      <c r="B29" s="9"/>
      <c r="C29" s="9"/>
      <c r="D29" s="9"/>
      <c r="E29" s="12"/>
      <c r="G29" s="32"/>
    </row>
    <row r="30" spans="1:8" ht="12.75" customHeight="1" x14ac:dyDescent="0.2">
      <c r="A30" s="9"/>
      <c r="B30" s="31" t="s">
        <v>99</v>
      </c>
      <c r="C30" s="9"/>
      <c r="D30" s="9"/>
      <c r="E30" s="12" t="s">
        <v>98</v>
      </c>
      <c r="G30" s="54">
        <v>34.700000000000003</v>
      </c>
      <c r="H30" s="1" t="s">
        <v>558</v>
      </c>
    </row>
    <row r="31" spans="1:8" ht="12.75" customHeight="1" x14ac:dyDescent="0.2">
      <c r="A31" s="9"/>
      <c r="B31" s="29" t="s">
        <v>97</v>
      </c>
      <c r="C31" s="9"/>
      <c r="D31" s="9"/>
      <c r="E31" s="12"/>
      <c r="G31" s="52"/>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8"/>
    </row>
    <row r="40" spans="1:8" ht="12.75" customHeight="1" x14ac:dyDescent="0.25">
      <c r="A40" s="31" t="s">
        <v>88</v>
      </c>
      <c r="B40" s="9"/>
      <c r="C40" s="9"/>
      <c r="D40" s="9"/>
      <c r="E40" s="12"/>
      <c r="G40" s="46"/>
    </row>
    <row r="41" spans="1:8" ht="12.75" customHeight="1" x14ac:dyDescent="0.25">
      <c r="A41" s="45" t="s">
        <v>87</v>
      </c>
      <c r="B41" s="9"/>
      <c r="C41" s="9"/>
      <c r="D41" s="9"/>
      <c r="E41" s="12"/>
      <c r="G41" s="43"/>
    </row>
    <row r="42" spans="1:8" ht="12.75" customHeight="1" x14ac:dyDescent="0.2">
      <c r="A42" s="9"/>
      <c r="B42" s="31" t="s">
        <v>86</v>
      </c>
      <c r="C42" s="9"/>
      <c r="D42" s="9"/>
      <c r="E42" s="12" t="s">
        <v>70</v>
      </c>
      <c r="G42" s="54">
        <v>1431</v>
      </c>
      <c r="H42" s="1" t="s">
        <v>453</v>
      </c>
    </row>
    <row r="43" spans="1:8" ht="12.75" customHeight="1" x14ac:dyDescent="0.2">
      <c r="A43" s="9"/>
      <c r="B43" s="31" t="s">
        <v>85</v>
      </c>
      <c r="C43" s="9"/>
      <c r="D43" s="9"/>
      <c r="E43" s="12" t="s">
        <v>83</v>
      </c>
      <c r="G43" s="84">
        <v>8.51</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0</v>
      </c>
      <c r="H48" s="118" t="s">
        <v>809</v>
      </c>
    </row>
    <row r="49" spans="1:8" ht="12.75" customHeight="1" x14ac:dyDescent="0.2">
      <c r="A49" s="9"/>
      <c r="B49" s="29" t="s">
        <v>77</v>
      </c>
      <c r="C49" s="9"/>
      <c r="D49" s="9"/>
      <c r="E49" s="12" t="s">
        <v>76</v>
      </c>
      <c r="G49" s="86">
        <v>0.70799999999999996</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8" t="s">
        <v>809</v>
      </c>
    </row>
    <row r="52" spans="1:8" ht="12.75" customHeight="1" x14ac:dyDescent="0.2">
      <c r="A52" s="9"/>
      <c r="B52" s="9"/>
      <c r="C52" s="9"/>
      <c r="D52" s="9"/>
      <c r="E52" s="12"/>
      <c r="G52" s="32"/>
    </row>
    <row r="53" spans="1:8" ht="12.75" customHeight="1" x14ac:dyDescent="0.2">
      <c r="A53" s="31" t="s">
        <v>75</v>
      </c>
      <c r="B53" s="9"/>
      <c r="C53" s="9"/>
      <c r="D53" s="9"/>
      <c r="E53" s="12"/>
      <c r="G53" s="32"/>
    </row>
    <row r="54" spans="1:8" ht="12.75" customHeight="1" x14ac:dyDescent="0.2">
      <c r="A54" s="9"/>
      <c r="B54" s="31" t="s">
        <v>74</v>
      </c>
      <c r="C54" s="9"/>
      <c r="D54" s="9"/>
      <c r="E54" s="12" t="s">
        <v>1</v>
      </c>
      <c r="G54" s="54">
        <v>0</v>
      </c>
      <c r="H54" s="1" t="s">
        <v>416</v>
      </c>
    </row>
    <row r="55" spans="1:8" ht="12.75" customHeight="1" x14ac:dyDescent="0.2">
      <c r="A55" s="9"/>
      <c r="B55" s="31" t="s">
        <v>73</v>
      </c>
      <c r="C55" s="9"/>
      <c r="D55" s="9"/>
      <c r="E55" s="12" t="s">
        <v>1</v>
      </c>
      <c r="G55" s="54">
        <v>1</v>
      </c>
      <c r="H55" s="1" t="s">
        <v>417</v>
      </c>
    </row>
    <row r="56" spans="1:8" ht="12.75" customHeight="1" x14ac:dyDescent="0.2">
      <c r="A56" s="9"/>
      <c r="B56" s="29" t="s">
        <v>72</v>
      </c>
      <c r="C56" s="9"/>
      <c r="D56" s="9"/>
      <c r="E56" s="12" t="s">
        <v>70</v>
      </c>
      <c r="G56" s="84">
        <v>351.8</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0"/>
    </row>
    <row r="59" spans="1:8" ht="12.75" customHeight="1" x14ac:dyDescent="0.2">
      <c r="A59" s="9" t="s">
        <v>69</v>
      </c>
      <c r="B59" s="10"/>
      <c r="C59" s="9"/>
      <c r="D59" s="9"/>
      <c r="E59" s="12"/>
      <c r="F59" s="8"/>
      <c r="G59" s="7"/>
    </row>
    <row r="60" spans="1:8" ht="12.75" customHeight="1" x14ac:dyDescent="0.2">
      <c r="A60" s="9"/>
      <c r="B60" s="21" t="s">
        <v>68</v>
      </c>
      <c r="C60" s="9"/>
      <c r="D60" s="9"/>
      <c r="E60" s="12"/>
      <c r="F60" s="8"/>
      <c r="G60" s="22"/>
    </row>
    <row r="61" spans="1:8" ht="12.75" customHeight="1" x14ac:dyDescent="0.2">
      <c r="A61" s="9"/>
      <c r="B61" s="21"/>
      <c r="C61" s="21" t="s">
        <v>67</v>
      </c>
      <c r="D61" s="9"/>
      <c r="E61" s="12" t="s">
        <v>1</v>
      </c>
      <c r="F61" s="8"/>
      <c r="G61" s="18">
        <v>0</v>
      </c>
    </row>
    <row r="62" spans="1:8" ht="12.75" customHeight="1" x14ac:dyDescent="0.2">
      <c r="A62" s="9"/>
      <c r="B62" s="21"/>
      <c r="C62" s="21" t="s">
        <v>66</v>
      </c>
      <c r="D62" s="9"/>
      <c r="E62" s="12" t="s">
        <v>1</v>
      </c>
      <c r="F62" s="8"/>
      <c r="G62" s="18">
        <v>1</v>
      </c>
      <c r="H62" s="1" t="s">
        <v>439</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0</v>
      </c>
    </row>
    <row r="66" spans="1:8" ht="12.75" customHeight="1" x14ac:dyDescent="0.2">
      <c r="A66" s="9"/>
      <c r="B66" s="21"/>
      <c r="C66" s="21" t="s">
        <v>62</v>
      </c>
      <c r="D66" s="9"/>
      <c r="E66" s="12" t="s">
        <v>1</v>
      </c>
      <c r="F66" s="8"/>
      <c r="G66" s="18">
        <v>1</v>
      </c>
      <c r="H66" s="1" t="s">
        <v>439</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20"/>
    </row>
    <row r="69" spans="1:8" ht="12.75" customHeight="1" x14ac:dyDescent="0.2">
      <c r="A69" s="16" t="s">
        <v>60</v>
      </c>
      <c r="B69" s="19"/>
      <c r="C69" s="16"/>
      <c r="D69" s="16"/>
      <c r="E69" s="15"/>
      <c r="F69" s="8"/>
      <c r="G69" s="7"/>
    </row>
    <row r="70" spans="1:8" ht="12.75" customHeight="1" x14ac:dyDescent="0.2">
      <c r="A70" s="16"/>
      <c r="B70" s="17" t="s">
        <v>59</v>
      </c>
      <c r="C70" s="16"/>
      <c r="D70" s="16"/>
      <c r="E70" s="15"/>
      <c r="F70" s="8"/>
      <c r="G70" s="7"/>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1</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13"/>
    </row>
    <row r="76" spans="1:8" ht="12.75" customHeight="1" x14ac:dyDescent="0.2">
      <c r="A76" s="9"/>
      <c r="B76" s="10"/>
      <c r="C76" s="9" t="s">
        <v>53</v>
      </c>
      <c r="D76" s="9"/>
      <c r="E76" s="12" t="s">
        <v>49</v>
      </c>
      <c r="F76" s="8"/>
      <c r="G76" s="18">
        <v>5602</v>
      </c>
      <c r="H76" s="1" t="s">
        <v>471</v>
      </c>
    </row>
    <row r="77" spans="1:8" ht="12.75" customHeight="1" x14ac:dyDescent="0.2">
      <c r="A77" s="9"/>
      <c r="B77" s="10"/>
      <c r="C77" s="9" t="s">
        <v>52</v>
      </c>
      <c r="D77" s="9"/>
      <c r="E77" s="12" t="s">
        <v>49</v>
      </c>
      <c r="F77" s="8"/>
      <c r="G77" s="18">
        <v>0</v>
      </c>
    </row>
    <row r="78" spans="1:8" ht="12.75" customHeight="1" x14ac:dyDescent="0.25">
      <c r="A78" s="9"/>
      <c r="B78" s="10"/>
      <c r="C78" s="9" t="s">
        <v>51</v>
      </c>
      <c r="D78" s="9"/>
      <c r="E78" s="12" t="s">
        <v>49</v>
      </c>
      <c r="F78" s="8"/>
      <c r="G78" s="18">
        <v>2900</v>
      </c>
      <c r="H78" s="105" t="s">
        <v>472</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20"/>
    </row>
    <row r="81" spans="1:7" ht="12.75" customHeight="1" x14ac:dyDescent="0.2">
      <c r="A81" s="9" t="s">
        <v>48</v>
      </c>
      <c r="B81" s="10"/>
      <c r="C81" s="9"/>
      <c r="D81" s="9"/>
      <c r="E81" s="12" t="s">
        <v>47</v>
      </c>
      <c r="F81" s="8"/>
      <c r="G81" s="84">
        <v>0.5</v>
      </c>
    </row>
    <row r="82" spans="1:7" ht="12.75" customHeight="1" x14ac:dyDescent="0.2">
      <c r="A82" s="9"/>
      <c r="B82" s="10"/>
      <c r="C82" s="9"/>
      <c r="D82" s="9"/>
      <c r="E82" s="9"/>
      <c r="F82" s="8"/>
      <c r="G82" s="8"/>
    </row>
    <row r="83" spans="1:7" ht="12.75" customHeight="1" x14ac:dyDescent="0.2"/>
    <row r="84" spans="1:7" ht="12.75" customHeight="1" x14ac:dyDescent="0.2"/>
    <row r="85" spans="1:7" ht="12.75" customHeight="1" x14ac:dyDescent="0.2"/>
  </sheetData>
  <mergeCells count="2">
    <mergeCell ref="A5:D5"/>
    <mergeCell ref="H22:H23"/>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H88"/>
  <sheetViews>
    <sheetView showGridLines="0" workbookViewId="0">
      <selection activeCell="H51" sqref="H51"/>
    </sheetView>
  </sheetViews>
  <sheetFormatPr defaultColWidth="8.85546875" defaultRowHeight="12.75" x14ac:dyDescent="0.2"/>
  <cols>
    <col min="1" max="7" width="8.85546875" style="1"/>
    <col min="8" max="8" width="136.7109375" style="1" bestFit="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c r="H4" s="224" t="s">
        <v>562</v>
      </c>
    </row>
    <row r="5" spans="1:8" ht="12.75" customHeight="1" x14ac:dyDescent="0.2">
      <c r="A5" s="222" t="s">
        <v>46</v>
      </c>
      <c r="B5" s="222"/>
      <c r="C5" s="222"/>
      <c r="D5" s="222"/>
      <c r="E5" s="5" t="s">
        <v>45</v>
      </c>
      <c r="G5" s="79"/>
      <c r="H5" s="225"/>
    </row>
    <row r="6" spans="1:8" ht="12.75" customHeight="1" x14ac:dyDescent="0.2">
      <c r="A6" s="79"/>
      <c r="B6" s="79"/>
      <c r="C6" s="79"/>
      <c r="D6" s="79"/>
      <c r="G6" s="79"/>
      <c r="H6" s="225"/>
    </row>
    <row r="7" spans="1:8" ht="12.75" customHeight="1" x14ac:dyDescent="0.2">
      <c r="A7" s="31" t="s">
        <v>121</v>
      </c>
      <c r="B7" s="9"/>
      <c r="C7" s="9"/>
      <c r="D7" s="9"/>
      <c r="G7" s="9"/>
    </row>
    <row r="8" spans="1:8" ht="12.75" customHeight="1" x14ac:dyDescent="0.2">
      <c r="A8" s="60" t="s">
        <v>120</v>
      </c>
      <c r="B8" s="9"/>
      <c r="C8" s="9"/>
      <c r="D8" s="9"/>
      <c r="G8" s="9"/>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112">
        <v>0</v>
      </c>
      <c r="H10" s="1" t="s">
        <v>439</v>
      </c>
    </row>
    <row r="11" spans="1:8" ht="12.75" customHeight="1" x14ac:dyDescent="0.25">
      <c r="A11" s="9"/>
      <c r="B11" s="59" t="s">
        <v>117</v>
      </c>
      <c r="C11" s="58"/>
      <c r="D11" s="58"/>
      <c r="E11" s="12" t="s">
        <v>1</v>
      </c>
      <c r="G11" s="112">
        <v>1</v>
      </c>
      <c r="H11" s="1" t="s">
        <v>633</v>
      </c>
    </row>
    <row r="12" spans="1:8" ht="12.75" customHeight="1" x14ac:dyDescent="0.25">
      <c r="A12" s="9"/>
      <c r="B12" s="59" t="s">
        <v>116</v>
      </c>
      <c r="C12" s="58"/>
      <c r="D12" s="58"/>
      <c r="E12" s="12" t="s">
        <v>1</v>
      </c>
      <c r="G12" s="112">
        <v>1</v>
      </c>
      <c r="H12" s="1" t="s">
        <v>634</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57"/>
    </row>
    <row r="17" spans="1:8" ht="12.75" customHeight="1" x14ac:dyDescent="0.2">
      <c r="A17" s="31" t="s">
        <v>112</v>
      </c>
      <c r="B17" s="9"/>
      <c r="C17" s="9"/>
      <c r="D17" s="9"/>
      <c r="E17" s="12"/>
      <c r="G17" s="32"/>
    </row>
    <row r="18" spans="1:8" ht="12.75" customHeight="1" x14ac:dyDescent="0.2">
      <c r="A18" s="9"/>
      <c r="B18" s="31" t="s">
        <v>111</v>
      </c>
      <c r="C18" s="9"/>
      <c r="D18" s="9"/>
      <c r="E18" s="12" t="s">
        <v>1</v>
      </c>
      <c r="G18" s="54" t="s">
        <v>403</v>
      </c>
    </row>
    <row r="19" spans="1:8" ht="12.75" customHeight="1" x14ac:dyDescent="0.2">
      <c r="A19" s="9"/>
      <c r="B19" s="31" t="s">
        <v>109</v>
      </c>
      <c r="C19" s="9"/>
      <c r="D19" s="9"/>
      <c r="E19" s="12" t="s">
        <v>1</v>
      </c>
      <c r="G19" s="54" t="s">
        <v>404</v>
      </c>
    </row>
    <row r="20" spans="1:8" ht="12.75" customHeight="1" x14ac:dyDescent="0.2">
      <c r="A20" s="9"/>
      <c r="B20" s="31" t="s">
        <v>108</v>
      </c>
      <c r="C20" s="9"/>
      <c r="D20" s="9"/>
      <c r="E20" s="12" t="s">
        <v>107</v>
      </c>
      <c r="G20" s="112">
        <v>39</v>
      </c>
      <c r="H20" s="1" t="s">
        <v>675</v>
      </c>
    </row>
    <row r="21" spans="1:8" ht="12.75" customHeight="1" x14ac:dyDescent="0.2">
      <c r="A21" s="9"/>
      <c r="B21" s="31" t="s">
        <v>106</v>
      </c>
      <c r="C21" s="9"/>
      <c r="D21" s="9"/>
      <c r="E21" s="12" t="s">
        <v>105</v>
      </c>
      <c r="G21" s="54">
        <v>6770</v>
      </c>
      <c r="H21" s="1" t="s">
        <v>560</v>
      </c>
    </row>
    <row r="22" spans="1:8" ht="12.75" customHeight="1" x14ac:dyDescent="0.2">
      <c r="A22" s="9"/>
      <c r="B22" s="31" t="s">
        <v>104</v>
      </c>
      <c r="C22" s="9"/>
      <c r="D22" s="9"/>
      <c r="E22" s="12" t="s">
        <v>103</v>
      </c>
      <c r="G22" s="54">
        <v>11400</v>
      </c>
      <c r="H22" s="232" t="s">
        <v>629</v>
      </c>
    </row>
    <row r="23" spans="1:8" ht="12.75" customHeight="1" x14ac:dyDescent="0.2">
      <c r="A23" s="9"/>
      <c r="B23" s="31" t="s">
        <v>102</v>
      </c>
      <c r="C23" s="9"/>
      <c r="D23" s="9"/>
      <c r="E23" s="12" t="s">
        <v>76</v>
      </c>
      <c r="G23" s="54">
        <v>2</v>
      </c>
      <c r="H23" s="232"/>
    </row>
    <row r="24" spans="1:8" ht="12.75" customHeight="1" x14ac:dyDescent="0.2">
      <c r="A24" s="9"/>
      <c r="B24" s="31" t="s">
        <v>607</v>
      </c>
      <c r="C24" s="9"/>
      <c r="D24" s="9"/>
      <c r="E24" s="12"/>
      <c r="G24" s="54">
        <v>1</v>
      </c>
      <c r="H24" s="117" t="s">
        <v>628</v>
      </c>
    </row>
    <row r="25" spans="1:8" ht="12.75" customHeight="1" x14ac:dyDescent="0.2">
      <c r="A25" s="9"/>
      <c r="B25" s="31" t="s">
        <v>608</v>
      </c>
      <c r="C25" s="9"/>
      <c r="D25" s="9"/>
      <c r="E25" s="12" t="s">
        <v>604</v>
      </c>
      <c r="G25" s="112">
        <v>3.75</v>
      </c>
      <c r="H25" s="116" t="s">
        <v>662</v>
      </c>
    </row>
    <row r="26" spans="1:8" ht="12.75" customHeight="1" x14ac:dyDescent="0.2">
      <c r="A26" s="9"/>
      <c r="B26" s="31" t="s">
        <v>609</v>
      </c>
      <c r="C26" s="9"/>
      <c r="D26" s="9"/>
      <c r="E26" s="12" t="s">
        <v>605</v>
      </c>
      <c r="G26" s="112">
        <v>15</v>
      </c>
      <c r="H26" s="118" t="s">
        <v>626</v>
      </c>
    </row>
    <row r="27" spans="1:8" ht="12.75" customHeight="1" x14ac:dyDescent="0.2">
      <c r="A27" s="9"/>
      <c r="B27" s="31" t="s">
        <v>610</v>
      </c>
      <c r="C27" s="9"/>
      <c r="D27" s="9"/>
      <c r="E27" s="12" t="s">
        <v>101</v>
      </c>
      <c r="G27" s="103">
        <v>1455.6</v>
      </c>
      <c r="H27" s="1" t="s">
        <v>426</v>
      </c>
    </row>
    <row r="28" spans="1:8" ht="12.75" customHeight="1" x14ac:dyDescent="0.2">
      <c r="A28" s="9"/>
      <c r="B28" s="9"/>
      <c r="C28" s="9"/>
      <c r="D28" s="9"/>
      <c r="E28" s="12"/>
      <c r="G28" s="32"/>
    </row>
    <row r="29" spans="1:8" ht="12.75" customHeight="1" x14ac:dyDescent="0.2">
      <c r="A29" s="31" t="s">
        <v>100</v>
      </c>
      <c r="B29" s="9"/>
      <c r="C29" s="9"/>
      <c r="D29" s="9"/>
      <c r="E29" s="12"/>
      <c r="G29" s="32"/>
    </row>
    <row r="30" spans="1:8" ht="12.75" customHeight="1" x14ac:dyDescent="0.2">
      <c r="A30" s="9"/>
      <c r="B30" s="31" t="s">
        <v>99</v>
      </c>
      <c r="C30" s="9"/>
      <c r="D30" s="9"/>
      <c r="E30" s="12" t="s">
        <v>98</v>
      </c>
      <c r="G30" s="54">
        <v>40</v>
      </c>
      <c r="H30" s="1" t="s">
        <v>563</v>
      </c>
    </row>
    <row r="31" spans="1:8" ht="12.75" customHeight="1" x14ac:dyDescent="0.2">
      <c r="A31" s="9"/>
      <c r="B31" s="29" t="s">
        <v>97</v>
      </c>
      <c r="C31" s="9"/>
      <c r="D31" s="9"/>
      <c r="E31" s="12"/>
      <c r="G31" s="52"/>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8"/>
    </row>
    <row r="40" spans="1:8" ht="12.75" customHeight="1" x14ac:dyDescent="0.25">
      <c r="A40" s="31" t="s">
        <v>88</v>
      </c>
      <c r="B40" s="9"/>
      <c r="C40" s="9"/>
      <c r="D40" s="9"/>
      <c r="E40" s="12"/>
      <c r="G40" s="46"/>
    </row>
    <row r="41" spans="1:8" ht="12.75" customHeight="1" x14ac:dyDescent="0.25">
      <c r="A41" s="45" t="s">
        <v>87</v>
      </c>
      <c r="B41" s="9"/>
      <c r="C41" s="9"/>
      <c r="D41" s="9"/>
      <c r="E41" s="12"/>
      <c r="G41" s="43"/>
    </row>
    <row r="42" spans="1:8" ht="12.75" customHeight="1" x14ac:dyDescent="0.2">
      <c r="A42" s="9"/>
      <c r="B42" s="31" t="s">
        <v>86</v>
      </c>
      <c r="C42" s="9"/>
      <c r="D42" s="9"/>
      <c r="E42" s="12" t="s">
        <v>70</v>
      </c>
      <c r="G42" s="54">
        <v>1431</v>
      </c>
      <c r="H42" s="1" t="s">
        <v>453</v>
      </c>
    </row>
    <row r="43" spans="1:8" ht="12.75" customHeight="1" x14ac:dyDescent="0.2">
      <c r="A43" s="9"/>
      <c r="B43" s="31" t="s">
        <v>85</v>
      </c>
      <c r="C43" s="9"/>
      <c r="D43" s="9"/>
      <c r="E43" s="12" t="s">
        <v>83</v>
      </c>
      <c r="G43" s="103">
        <v>2</v>
      </c>
      <c r="H43" s="1" t="s">
        <v>654</v>
      </c>
    </row>
    <row r="44" spans="1:8" ht="12.75" customHeight="1" x14ac:dyDescent="0.2">
      <c r="A44" s="9"/>
      <c r="B44" s="29" t="s">
        <v>84</v>
      </c>
      <c r="C44" s="9"/>
      <c r="D44" s="9"/>
      <c r="E44" s="12" t="s">
        <v>83</v>
      </c>
      <c r="G44" s="103">
        <v>3</v>
      </c>
      <c r="H44" s="1" t="s">
        <v>811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0</v>
      </c>
      <c r="H48" s="1" t="s">
        <v>809</v>
      </c>
    </row>
    <row r="49" spans="1:8" ht="12.75" customHeight="1" x14ac:dyDescent="0.2">
      <c r="A49" s="9"/>
      <c r="B49" s="29" t="s">
        <v>77</v>
      </c>
      <c r="C49" s="9"/>
      <c r="D49" s="9"/>
      <c r="E49" s="12" t="s">
        <v>76</v>
      </c>
      <c r="G49" s="86">
        <v>0.80300000000000005</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 t="s">
        <v>809</v>
      </c>
    </row>
    <row r="52" spans="1:8" ht="12.75" customHeight="1" x14ac:dyDescent="0.2">
      <c r="A52" s="9"/>
      <c r="B52" s="9"/>
      <c r="C52" s="9"/>
      <c r="D52" s="9"/>
      <c r="E52" s="12"/>
      <c r="G52" s="32"/>
    </row>
    <row r="53" spans="1:8" ht="12.75" customHeight="1" x14ac:dyDescent="0.2">
      <c r="A53" s="31" t="s">
        <v>75</v>
      </c>
      <c r="B53" s="9"/>
      <c r="C53" s="9"/>
      <c r="D53" s="9"/>
      <c r="E53" s="12"/>
      <c r="G53" s="32"/>
    </row>
    <row r="54" spans="1:8" ht="12.75" customHeight="1" x14ac:dyDescent="0.2">
      <c r="A54" s="9"/>
      <c r="B54" s="31" t="s">
        <v>74</v>
      </c>
      <c r="C54" s="9"/>
      <c r="D54" s="9"/>
      <c r="E54" s="12" t="s">
        <v>1</v>
      </c>
      <c r="G54" s="54">
        <v>0</v>
      </c>
      <c r="H54" s="1" t="s">
        <v>416</v>
      </c>
    </row>
    <row r="55" spans="1:8" ht="12.75" customHeight="1" x14ac:dyDescent="0.2">
      <c r="A55" s="9"/>
      <c r="B55" s="31" t="s">
        <v>73</v>
      </c>
      <c r="C55" s="9"/>
      <c r="D55" s="9"/>
      <c r="E55" s="12" t="s">
        <v>1</v>
      </c>
      <c r="G55" s="54">
        <v>1</v>
      </c>
      <c r="H55" s="1" t="s">
        <v>417</v>
      </c>
    </row>
    <row r="56" spans="1:8" ht="12.75" customHeight="1" x14ac:dyDescent="0.2">
      <c r="A56" s="9"/>
      <c r="B56" s="29" t="s">
        <v>72</v>
      </c>
      <c r="C56" s="9"/>
      <c r="D56" s="9"/>
      <c r="E56" s="12" t="s">
        <v>70</v>
      </c>
      <c r="G56" s="84">
        <v>36.5</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0"/>
    </row>
    <row r="59" spans="1:8" ht="12.75" customHeight="1" x14ac:dyDescent="0.2">
      <c r="A59" s="9" t="s">
        <v>69</v>
      </c>
      <c r="B59" s="10"/>
      <c r="C59" s="9"/>
      <c r="D59" s="9"/>
      <c r="E59" s="12"/>
      <c r="F59" s="8"/>
      <c r="G59" s="7"/>
    </row>
    <row r="60" spans="1:8" ht="12.75" customHeight="1" x14ac:dyDescent="0.2">
      <c r="A60" s="9"/>
      <c r="B60" s="21" t="s">
        <v>68</v>
      </c>
      <c r="C60" s="9"/>
      <c r="D60" s="9"/>
      <c r="E60" s="12"/>
      <c r="F60" s="8"/>
      <c r="G60" s="22"/>
    </row>
    <row r="61" spans="1:8" ht="12.75" customHeight="1" x14ac:dyDescent="0.2">
      <c r="A61" s="9"/>
      <c r="B61" s="21"/>
      <c r="C61" s="21" t="s">
        <v>67</v>
      </c>
      <c r="D61" s="9"/>
      <c r="E61" s="12" t="s">
        <v>1</v>
      </c>
      <c r="F61" s="8"/>
      <c r="G61" s="18">
        <v>1</v>
      </c>
      <c r="H61" s="1" t="s">
        <v>541</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0</v>
      </c>
    </row>
    <row r="66" spans="1:8" ht="12.75" customHeight="1" x14ac:dyDescent="0.2">
      <c r="A66" s="9"/>
      <c r="B66" s="21"/>
      <c r="C66" s="21" t="s">
        <v>62</v>
      </c>
      <c r="D66" s="9"/>
      <c r="E66" s="12" t="s">
        <v>1</v>
      </c>
      <c r="F66" s="8"/>
      <c r="G66" s="18">
        <v>1</v>
      </c>
      <c r="H66" s="1" t="s">
        <v>444</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20"/>
    </row>
    <row r="69" spans="1:8" ht="12.75" customHeight="1" x14ac:dyDescent="0.2">
      <c r="A69" s="16" t="s">
        <v>60</v>
      </c>
      <c r="B69" s="19"/>
      <c r="C69" s="16"/>
      <c r="D69" s="16"/>
      <c r="E69" s="15"/>
      <c r="F69" s="8"/>
      <c r="G69" s="7"/>
    </row>
    <row r="70" spans="1:8" ht="12.75" customHeight="1" x14ac:dyDescent="0.2">
      <c r="A70" s="16"/>
      <c r="B70" s="17" t="s">
        <v>59</v>
      </c>
      <c r="C70" s="16"/>
      <c r="D70" s="16"/>
      <c r="E70" s="15"/>
      <c r="F70" s="8"/>
      <c r="G70" s="7"/>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1</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13"/>
    </row>
    <row r="76" spans="1:8" ht="12.75" customHeight="1" x14ac:dyDescent="0.2">
      <c r="A76" s="9"/>
      <c r="B76" s="10"/>
      <c r="C76" s="9" t="s">
        <v>53</v>
      </c>
      <c r="D76" s="9"/>
      <c r="E76" s="12" t="s">
        <v>49</v>
      </c>
      <c r="F76" s="8"/>
      <c r="G76" s="18">
        <v>13076</v>
      </c>
      <c r="H76" s="1" t="s">
        <v>474</v>
      </c>
    </row>
    <row r="77" spans="1:8" ht="12.75" customHeight="1" x14ac:dyDescent="0.2">
      <c r="A77" s="9"/>
      <c r="B77" s="10"/>
      <c r="C77" s="9" t="s">
        <v>52</v>
      </c>
      <c r="D77" s="9"/>
      <c r="E77" s="12" t="s">
        <v>49</v>
      </c>
      <c r="F77" s="8"/>
      <c r="G77" s="18">
        <v>0</v>
      </c>
    </row>
    <row r="78" spans="1:8" ht="12.75" customHeight="1" x14ac:dyDescent="0.25">
      <c r="A78" s="9"/>
      <c r="B78" s="10"/>
      <c r="C78" s="9" t="s">
        <v>51</v>
      </c>
      <c r="D78" s="9"/>
      <c r="E78" s="12" t="s">
        <v>49</v>
      </c>
      <c r="F78" s="8"/>
      <c r="G78" s="18">
        <v>400</v>
      </c>
      <c r="H78" t="s">
        <v>473</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20"/>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8"/>
      <c r="H82" s="106" t="s">
        <v>428</v>
      </c>
    </row>
    <row r="83" spans="1:8" ht="12.75" customHeight="1" x14ac:dyDescent="0.2">
      <c r="H83" s="109" t="s">
        <v>631</v>
      </c>
    </row>
    <row r="84" spans="1:8" x14ac:dyDescent="0.2">
      <c r="H84" s="1" t="s">
        <v>632</v>
      </c>
    </row>
    <row r="85" spans="1:8" x14ac:dyDescent="0.2">
      <c r="H85" s="1" t="s">
        <v>635</v>
      </c>
    </row>
    <row r="86" spans="1:8" x14ac:dyDescent="0.2">
      <c r="H86" s="1" t="s">
        <v>636</v>
      </c>
    </row>
    <row r="87" spans="1:8" x14ac:dyDescent="0.2">
      <c r="H87" s="1" t="s">
        <v>637</v>
      </c>
    </row>
    <row r="88" spans="1:8" x14ac:dyDescent="0.2">
      <c r="H88" s="1" t="s">
        <v>643</v>
      </c>
    </row>
  </sheetData>
  <mergeCells count="3">
    <mergeCell ref="A5:D5"/>
    <mergeCell ref="H22:H23"/>
    <mergeCell ref="H4:H6"/>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H88"/>
  <sheetViews>
    <sheetView showGridLines="0" workbookViewId="0"/>
  </sheetViews>
  <sheetFormatPr defaultColWidth="8.85546875" defaultRowHeight="12.75" x14ac:dyDescent="0.2"/>
  <cols>
    <col min="1" max="7" width="8.85546875" style="1"/>
    <col min="8" max="8" width="136.7109375" style="1" bestFit="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c r="H4" s="61" t="s">
        <v>561</v>
      </c>
    </row>
    <row r="5" spans="1:8" ht="12.75" customHeight="1" x14ac:dyDescent="0.2">
      <c r="A5" s="222" t="s">
        <v>46</v>
      </c>
      <c r="B5" s="222"/>
      <c r="C5" s="222"/>
      <c r="D5" s="222"/>
      <c r="E5" s="5" t="s">
        <v>45</v>
      </c>
      <c r="G5" s="79"/>
    </row>
    <row r="6" spans="1:8" ht="12.75" customHeight="1" x14ac:dyDescent="0.2">
      <c r="A6" s="79"/>
      <c r="B6" s="79"/>
      <c r="C6" s="79"/>
      <c r="D6" s="79"/>
      <c r="G6" s="79"/>
    </row>
    <row r="7" spans="1:8" ht="12.75" customHeight="1" x14ac:dyDescent="0.2">
      <c r="A7" s="31" t="s">
        <v>121</v>
      </c>
      <c r="B7" s="9"/>
      <c r="C7" s="9"/>
      <c r="D7" s="9"/>
      <c r="G7" s="9"/>
    </row>
    <row r="8" spans="1:8" ht="12.75" customHeight="1" x14ac:dyDescent="0.2">
      <c r="A8" s="60" t="s">
        <v>120</v>
      </c>
      <c r="B8" s="9"/>
      <c r="C8" s="9"/>
      <c r="D8" s="9"/>
      <c r="G8" s="9"/>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112">
        <v>0</v>
      </c>
      <c r="H10" s="1" t="s">
        <v>439</v>
      </c>
    </row>
    <row r="11" spans="1:8" ht="12.75" customHeight="1" x14ac:dyDescent="0.25">
      <c r="A11" s="9"/>
      <c r="B11" s="59" t="s">
        <v>117</v>
      </c>
      <c r="C11" s="58"/>
      <c r="D11" s="58"/>
      <c r="E11" s="12" t="s">
        <v>1</v>
      </c>
      <c r="G11" s="112">
        <v>1</v>
      </c>
      <c r="H11" s="1" t="s">
        <v>633</v>
      </c>
    </row>
    <row r="12" spans="1:8" ht="12.75" customHeight="1" x14ac:dyDescent="0.25">
      <c r="A12" s="9"/>
      <c r="B12" s="59" t="s">
        <v>116</v>
      </c>
      <c r="C12" s="58"/>
      <c r="D12" s="58"/>
      <c r="E12" s="12" t="s">
        <v>1</v>
      </c>
      <c r="G12" s="112">
        <v>1</v>
      </c>
      <c r="H12" s="1" t="s">
        <v>634</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57"/>
    </row>
    <row r="17" spans="1:8" ht="12.75" customHeight="1" x14ac:dyDescent="0.2">
      <c r="A17" s="31" t="s">
        <v>112</v>
      </c>
      <c r="B17" s="9"/>
      <c r="C17" s="9"/>
      <c r="D17" s="9"/>
      <c r="E17" s="12"/>
      <c r="G17" s="32"/>
    </row>
    <row r="18" spans="1:8" ht="12.75" customHeight="1" x14ac:dyDescent="0.2">
      <c r="A18" s="9"/>
      <c r="B18" s="31" t="s">
        <v>111</v>
      </c>
      <c r="C18" s="9"/>
      <c r="D18" s="9"/>
      <c r="E18" s="12" t="s">
        <v>1</v>
      </c>
      <c r="G18" s="54" t="s">
        <v>403</v>
      </c>
    </row>
    <row r="19" spans="1:8" ht="12.75" customHeight="1" x14ac:dyDescent="0.2">
      <c r="A19" s="9"/>
      <c r="B19" s="31" t="s">
        <v>109</v>
      </c>
      <c r="C19" s="9"/>
      <c r="D19" s="9"/>
      <c r="E19" s="12" t="s">
        <v>1</v>
      </c>
      <c r="G19" s="54" t="s">
        <v>405</v>
      </c>
    </row>
    <row r="20" spans="1:8" ht="12.75" customHeight="1" x14ac:dyDescent="0.2">
      <c r="A20" s="9"/>
      <c r="B20" s="31" t="s">
        <v>108</v>
      </c>
      <c r="C20" s="9"/>
      <c r="D20" s="9"/>
      <c r="E20" s="12" t="s">
        <v>107</v>
      </c>
      <c r="G20" s="112">
        <v>39</v>
      </c>
      <c r="H20" s="1" t="s">
        <v>675</v>
      </c>
    </row>
    <row r="21" spans="1:8" ht="12.75" customHeight="1" x14ac:dyDescent="0.2">
      <c r="A21" s="9"/>
      <c r="B21" s="31" t="s">
        <v>106</v>
      </c>
      <c r="C21" s="9"/>
      <c r="D21" s="9"/>
      <c r="E21" s="12" t="s">
        <v>105</v>
      </c>
      <c r="G21" s="54">
        <v>6920</v>
      </c>
      <c r="H21" s="1" t="s">
        <v>572</v>
      </c>
    </row>
    <row r="22" spans="1:8" ht="12.75" customHeight="1" x14ac:dyDescent="0.2">
      <c r="A22" s="9"/>
      <c r="B22" s="31" t="s">
        <v>104</v>
      </c>
      <c r="C22" s="9"/>
      <c r="D22" s="9"/>
      <c r="E22" s="12" t="s">
        <v>103</v>
      </c>
      <c r="G22" s="54">
        <v>11400</v>
      </c>
      <c r="H22" s="232" t="s">
        <v>629</v>
      </c>
    </row>
    <row r="23" spans="1:8" ht="12.75" customHeight="1" x14ac:dyDescent="0.2">
      <c r="A23" s="9"/>
      <c r="B23" s="31" t="s">
        <v>102</v>
      </c>
      <c r="C23" s="9"/>
      <c r="D23" s="9"/>
      <c r="E23" s="12" t="s">
        <v>76</v>
      </c>
      <c r="G23" s="54">
        <v>2</v>
      </c>
      <c r="H23" s="232"/>
    </row>
    <row r="24" spans="1:8" ht="12.75" customHeight="1" x14ac:dyDescent="0.2">
      <c r="A24" s="9"/>
      <c r="B24" s="31" t="s">
        <v>607</v>
      </c>
      <c r="C24" s="9"/>
      <c r="D24" s="9"/>
      <c r="E24" s="12"/>
      <c r="G24" s="54">
        <v>1</v>
      </c>
      <c r="H24" s="117" t="s">
        <v>628</v>
      </c>
    </row>
    <row r="25" spans="1:8" ht="12.75" customHeight="1" x14ac:dyDescent="0.2">
      <c r="A25" s="9"/>
      <c r="B25" s="31" t="s">
        <v>608</v>
      </c>
      <c r="C25" s="9"/>
      <c r="D25" s="9"/>
      <c r="E25" s="12" t="s">
        <v>604</v>
      </c>
      <c r="G25" s="112">
        <v>3.75</v>
      </c>
      <c r="H25" s="116" t="s">
        <v>662</v>
      </c>
    </row>
    <row r="26" spans="1:8" ht="12.75" customHeight="1" x14ac:dyDescent="0.2">
      <c r="A26" s="9"/>
      <c r="B26" s="31" t="s">
        <v>609</v>
      </c>
      <c r="C26" s="9"/>
      <c r="D26" s="9"/>
      <c r="E26" s="12" t="s">
        <v>605</v>
      </c>
      <c r="G26" s="112">
        <v>15</v>
      </c>
      <c r="H26" s="118" t="s">
        <v>626</v>
      </c>
    </row>
    <row r="27" spans="1:8" ht="12.75" customHeight="1" x14ac:dyDescent="0.2">
      <c r="A27" s="9"/>
      <c r="B27" s="31" t="s">
        <v>610</v>
      </c>
      <c r="C27" s="9"/>
      <c r="D27" s="9"/>
      <c r="E27" s="12" t="s">
        <v>101</v>
      </c>
      <c r="G27" s="103">
        <v>1487.8</v>
      </c>
      <c r="H27" s="1" t="s">
        <v>426</v>
      </c>
    </row>
    <row r="28" spans="1:8" ht="12.75" customHeight="1" x14ac:dyDescent="0.2">
      <c r="A28" s="9"/>
      <c r="B28" s="9"/>
      <c r="C28" s="9"/>
      <c r="D28" s="9"/>
      <c r="E28" s="12"/>
      <c r="G28" s="32"/>
    </row>
    <row r="29" spans="1:8" ht="12.75" customHeight="1" x14ac:dyDescent="0.2">
      <c r="A29" s="31" t="s">
        <v>100</v>
      </c>
      <c r="B29" s="9"/>
      <c r="C29" s="9"/>
      <c r="D29" s="9"/>
      <c r="E29" s="12"/>
      <c r="G29" s="32"/>
    </row>
    <row r="30" spans="1:8" ht="12.75" customHeight="1" x14ac:dyDescent="0.2">
      <c r="A30" s="9"/>
      <c r="B30" s="31" t="s">
        <v>99</v>
      </c>
      <c r="C30" s="9"/>
      <c r="D30" s="9"/>
      <c r="E30" s="12" t="s">
        <v>98</v>
      </c>
      <c r="G30" s="54">
        <v>33</v>
      </c>
      <c r="H30" s="1" t="s">
        <v>563</v>
      </c>
    </row>
    <row r="31" spans="1:8" ht="12.75" customHeight="1" x14ac:dyDescent="0.2">
      <c r="A31" s="9"/>
      <c r="B31" s="29" t="s">
        <v>97</v>
      </c>
      <c r="C31" s="9"/>
      <c r="D31" s="9"/>
      <c r="E31" s="12"/>
      <c r="G31" s="52"/>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8"/>
    </row>
    <row r="40" spans="1:8" ht="12.75" customHeight="1" x14ac:dyDescent="0.25">
      <c r="A40" s="31" t="s">
        <v>88</v>
      </c>
      <c r="B40" s="9"/>
      <c r="C40" s="9"/>
      <c r="D40" s="9"/>
      <c r="E40" s="12"/>
      <c r="G40" s="46"/>
    </row>
    <row r="41" spans="1:8" ht="12.75" customHeight="1" x14ac:dyDescent="0.25">
      <c r="A41" s="45" t="s">
        <v>87</v>
      </c>
      <c r="B41" s="9"/>
      <c r="C41" s="9"/>
      <c r="D41" s="9"/>
      <c r="E41" s="12"/>
      <c r="G41" s="43"/>
    </row>
    <row r="42" spans="1:8" ht="12.75" customHeight="1" x14ac:dyDescent="0.2">
      <c r="A42" s="9"/>
      <c r="B42" s="31" t="s">
        <v>86</v>
      </c>
      <c r="C42" s="9"/>
      <c r="D42" s="9"/>
      <c r="E42" s="12" t="s">
        <v>70</v>
      </c>
      <c r="G42" s="54">
        <v>1431</v>
      </c>
      <c r="H42" s="1" t="s">
        <v>453</v>
      </c>
    </row>
    <row r="43" spans="1:8" ht="12.75" customHeight="1" x14ac:dyDescent="0.2">
      <c r="A43" s="9"/>
      <c r="B43" s="31" t="s">
        <v>85</v>
      </c>
      <c r="C43" s="9"/>
      <c r="D43" s="9"/>
      <c r="E43" s="12" t="s">
        <v>83</v>
      </c>
      <c r="G43" s="103">
        <v>2</v>
      </c>
      <c r="H43" s="1" t="s">
        <v>654</v>
      </c>
    </row>
    <row r="44" spans="1:8" ht="12.75" customHeight="1" x14ac:dyDescent="0.2">
      <c r="A44" s="9"/>
      <c r="B44" s="29" t="s">
        <v>84</v>
      </c>
      <c r="C44" s="9"/>
      <c r="D44" s="9"/>
      <c r="E44" s="12" t="s">
        <v>83</v>
      </c>
      <c r="G44" s="103">
        <v>3</v>
      </c>
      <c r="H44" s="1" t="s">
        <v>811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0</v>
      </c>
      <c r="H48" s="1" t="s">
        <v>809</v>
      </c>
    </row>
    <row r="49" spans="1:8" ht="12.75" customHeight="1" x14ac:dyDescent="0.2">
      <c r="A49" s="9"/>
      <c r="B49" s="29" t="s">
        <v>77</v>
      </c>
      <c r="C49" s="9"/>
      <c r="D49" s="9"/>
      <c r="E49" s="12" t="s">
        <v>76</v>
      </c>
      <c r="G49" s="86">
        <v>0.80100000000000005</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 t="s">
        <v>809</v>
      </c>
    </row>
    <row r="52" spans="1:8" ht="12.75" customHeight="1" x14ac:dyDescent="0.2">
      <c r="A52" s="9"/>
      <c r="B52" s="9"/>
      <c r="C52" s="9"/>
      <c r="D52" s="9"/>
      <c r="E52" s="12"/>
      <c r="G52" s="32"/>
    </row>
    <row r="53" spans="1:8" ht="12.75" customHeight="1" x14ac:dyDescent="0.2">
      <c r="A53" s="31" t="s">
        <v>75</v>
      </c>
      <c r="B53" s="9"/>
      <c r="C53" s="9"/>
      <c r="D53" s="9"/>
      <c r="E53" s="12"/>
      <c r="G53" s="32"/>
    </row>
    <row r="54" spans="1:8" ht="12.75" customHeight="1" x14ac:dyDescent="0.2">
      <c r="A54" s="9"/>
      <c r="B54" s="31" t="s">
        <v>74</v>
      </c>
      <c r="C54" s="9"/>
      <c r="D54" s="9"/>
      <c r="E54" s="12" t="s">
        <v>1</v>
      </c>
      <c r="G54" s="54">
        <v>0</v>
      </c>
      <c r="H54" s="1" t="s">
        <v>416</v>
      </c>
    </row>
    <row r="55" spans="1:8" ht="12.75" customHeight="1" x14ac:dyDescent="0.2">
      <c r="A55" s="9"/>
      <c r="B55" s="31" t="s">
        <v>73</v>
      </c>
      <c r="C55" s="9"/>
      <c r="D55" s="9"/>
      <c r="E55" s="12" t="s">
        <v>1</v>
      </c>
      <c r="G55" s="54">
        <v>1</v>
      </c>
      <c r="H55" s="1" t="s">
        <v>417</v>
      </c>
    </row>
    <row r="56" spans="1:8" ht="12.75" customHeight="1" x14ac:dyDescent="0.2">
      <c r="A56" s="9"/>
      <c r="B56" s="29" t="s">
        <v>72</v>
      </c>
      <c r="C56" s="9"/>
      <c r="D56" s="9"/>
      <c r="E56" s="12" t="s">
        <v>70</v>
      </c>
      <c r="G56" s="84">
        <v>36.5</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0"/>
    </row>
    <row r="59" spans="1:8" ht="12.75" customHeight="1" x14ac:dyDescent="0.2">
      <c r="A59" s="9" t="s">
        <v>69</v>
      </c>
      <c r="B59" s="10"/>
      <c r="C59" s="9"/>
      <c r="D59" s="9"/>
      <c r="E59" s="12"/>
      <c r="F59" s="8"/>
      <c r="G59" s="7"/>
    </row>
    <row r="60" spans="1:8" ht="12.75" customHeight="1" x14ac:dyDescent="0.2">
      <c r="A60" s="9"/>
      <c r="B60" s="21" t="s">
        <v>68</v>
      </c>
      <c r="C60" s="9"/>
      <c r="D60" s="9"/>
      <c r="E60" s="12"/>
      <c r="F60" s="8"/>
      <c r="G60" s="22"/>
    </row>
    <row r="61" spans="1:8" ht="12.75" customHeight="1" x14ac:dyDescent="0.2">
      <c r="A61" s="9"/>
      <c r="B61" s="21"/>
      <c r="C61" s="21" t="s">
        <v>67</v>
      </c>
      <c r="D61" s="9"/>
      <c r="E61" s="12" t="s">
        <v>1</v>
      </c>
      <c r="F61" s="8"/>
      <c r="G61" s="18">
        <v>1</v>
      </c>
      <c r="H61" s="1" t="s">
        <v>541</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0</v>
      </c>
    </row>
    <row r="66" spans="1:8" ht="12.75" customHeight="1" x14ac:dyDescent="0.2">
      <c r="A66" s="9"/>
      <c r="B66" s="21"/>
      <c r="C66" s="21" t="s">
        <v>62</v>
      </c>
      <c r="D66" s="9"/>
      <c r="E66" s="12" t="s">
        <v>1</v>
      </c>
      <c r="F66" s="8"/>
      <c r="G66" s="18">
        <v>1</v>
      </c>
      <c r="H66" s="1" t="s">
        <v>444</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20"/>
    </row>
    <row r="69" spans="1:8" ht="12.75" customHeight="1" x14ac:dyDescent="0.2">
      <c r="A69" s="16" t="s">
        <v>60</v>
      </c>
      <c r="B69" s="19"/>
      <c r="C69" s="16"/>
      <c r="D69" s="16"/>
      <c r="E69" s="15"/>
      <c r="F69" s="8"/>
      <c r="G69" s="7"/>
    </row>
    <row r="70" spans="1:8" ht="12.75" customHeight="1" x14ac:dyDescent="0.2">
      <c r="A70" s="16"/>
      <c r="B70" s="17" t="s">
        <v>59</v>
      </c>
      <c r="C70" s="16"/>
      <c r="D70" s="16"/>
      <c r="E70" s="15"/>
      <c r="F70" s="8"/>
      <c r="G70" s="7"/>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1</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13"/>
    </row>
    <row r="76" spans="1:8" ht="12.75" customHeight="1" x14ac:dyDescent="0.2">
      <c r="A76" s="9"/>
      <c r="B76" s="10"/>
      <c r="C76" s="9" t="s">
        <v>53</v>
      </c>
      <c r="D76" s="9"/>
      <c r="E76" s="12" t="s">
        <v>49</v>
      </c>
      <c r="F76" s="8"/>
      <c r="G76" s="18">
        <v>13076</v>
      </c>
      <c r="H76" s="1" t="s">
        <v>474</v>
      </c>
    </row>
    <row r="77" spans="1:8" ht="12.75" customHeight="1" x14ac:dyDescent="0.2">
      <c r="A77" s="9"/>
      <c r="B77" s="10"/>
      <c r="C77" s="9" t="s">
        <v>52</v>
      </c>
      <c r="D77" s="9"/>
      <c r="E77" s="12" t="s">
        <v>49</v>
      </c>
      <c r="F77" s="8"/>
      <c r="G77" s="18">
        <v>0</v>
      </c>
    </row>
    <row r="78" spans="1:8" ht="12.75" customHeight="1" x14ac:dyDescent="0.25">
      <c r="A78" s="9"/>
      <c r="B78" s="10"/>
      <c r="C78" s="9" t="s">
        <v>51</v>
      </c>
      <c r="D78" s="9"/>
      <c r="E78" s="12" t="s">
        <v>49</v>
      </c>
      <c r="F78" s="8"/>
      <c r="G78" s="18">
        <v>400</v>
      </c>
      <c r="H78" t="s">
        <v>473</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20"/>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8"/>
      <c r="H82" s="106" t="s">
        <v>428</v>
      </c>
    </row>
    <row r="83" spans="1:8" ht="12.75" customHeight="1" x14ac:dyDescent="0.2">
      <c r="H83" s="109" t="s">
        <v>631</v>
      </c>
    </row>
    <row r="84" spans="1:8" ht="12.75" customHeight="1" x14ac:dyDescent="0.2">
      <c r="H84" s="1" t="s">
        <v>632</v>
      </c>
    </row>
    <row r="85" spans="1:8" x14ac:dyDescent="0.2">
      <c r="H85" s="1" t="s">
        <v>635</v>
      </c>
    </row>
    <row r="86" spans="1:8" x14ac:dyDescent="0.2">
      <c r="H86" s="1" t="s">
        <v>636</v>
      </c>
    </row>
    <row r="87" spans="1:8" x14ac:dyDescent="0.2">
      <c r="H87" s="1" t="s">
        <v>637</v>
      </c>
    </row>
    <row r="88" spans="1:8" x14ac:dyDescent="0.2">
      <c r="H88" s="1" t="s">
        <v>643</v>
      </c>
    </row>
  </sheetData>
  <mergeCells count="2">
    <mergeCell ref="A5:D5"/>
    <mergeCell ref="H22:H23"/>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3"/>
  <sheetViews>
    <sheetView showGridLines="0" workbookViewId="0">
      <selection activeCell="H51" sqref="H51"/>
    </sheetView>
  </sheetViews>
  <sheetFormatPr defaultColWidth="8.85546875" defaultRowHeight="12.75" x14ac:dyDescent="0.2"/>
  <cols>
    <col min="1" max="7" width="8.85546875" style="1"/>
    <col min="8" max="8" width="153.140625" style="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row r="5" spans="1:8" ht="12.75" customHeight="1" x14ac:dyDescent="0.2">
      <c r="A5" s="222" t="s">
        <v>46</v>
      </c>
      <c r="B5" s="222"/>
      <c r="C5" s="222"/>
      <c r="D5" s="222"/>
      <c r="E5" s="5" t="s">
        <v>45</v>
      </c>
      <c r="G5" s="79"/>
    </row>
    <row r="6" spans="1:8" ht="12.75" customHeight="1" x14ac:dyDescent="0.2">
      <c r="A6" s="79"/>
      <c r="B6" s="79"/>
      <c r="C6" s="79"/>
      <c r="D6" s="79"/>
    </row>
    <row r="7" spans="1:8" ht="12.75" customHeight="1" x14ac:dyDescent="0.2">
      <c r="A7" s="31" t="s">
        <v>121</v>
      </c>
      <c r="B7" s="9"/>
      <c r="C7" s="9"/>
      <c r="D7" s="9"/>
    </row>
    <row r="8" spans="1:8" ht="12.75" customHeight="1" x14ac:dyDescent="0.2">
      <c r="A8" s="60" t="s">
        <v>120</v>
      </c>
      <c r="B8" s="9"/>
      <c r="C8" s="9"/>
      <c r="D8" s="9"/>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57"/>
    </row>
    <row r="17" spans="1:8" ht="12.75" customHeight="1" x14ac:dyDescent="0.2">
      <c r="A17" s="31" t="s">
        <v>112</v>
      </c>
      <c r="B17" s="9"/>
      <c r="C17" s="9"/>
      <c r="D17" s="9"/>
      <c r="E17" s="12"/>
      <c r="G17" s="32"/>
    </row>
    <row r="18" spans="1:8" ht="12.75" customHeight="1" x14ac:dyDescent="0.2">
      <c r="A18" s="9"/>
      <c r="B18" s="31" t="s">
        <v>111</v>
      </c>
      <c r="C18" s="9"/>
      <c r="D18" s="9"/>
      <c r="E18" s="12" t="s">
        <v>1</v>
      </c>
      <c r="G18" s="54" t="s">
        <v>287</v>
      </c>
    </row>
    <row r="19" spans="1:8" ht="12.75" customHeight="1" x14ac:dyDescent="0.2">
      <c r="A19" s="9"/>
      <c r="B19" s="31" t="s">
        <v>109</v>
      </c>
      <c r="C19" s="9"/>
      <c r="D19" s="9"/>
      <c r="E19" s="12" t="s">
        <v>1</v>
      </c>
      <c r="G19" s="54" t="s">
        <v>299</v>
      </c>
      <c r="H19" s="1" t="s">
        <v>565</v>
      </c>
    </row>
    <row r="20" spans="1:8" ht="12.75" customHeight="1" x14ac:dyDescent="0.2">
      <c r="A20" s="9"/>
      <c r="B20" s="31" t="s">
        <v>108</v>
      </c>
      <c r="C20" s="9"/>
      <c r="D20" s="9"/>
      <c r="E20" s="12" t="s">
        <v>107</v>
      </c>
      <c r="G20" s="30">
        <v>5</v>
      </c>
      <c r="H20" s="1" t="s">
        <v>564</v>
      </c>
    </row>
    <row r="21" spans="1:8" ht="12.75" customHeight="1" x14ac:dyDescent="0.2">
      <c r="A21" s="9"/>
      <c r="B21" s="31" t="s">
        <v>106</v>
      </c>
      <c r="C21" s="9"/>
      <c r="D21" s="9"/>
      <c r="E21" s="12" t="s">
        <v>105</v>
      </c>
      <c r="G21" s="112">
        <v>12270</v>
      </c>
      <c r="H21" s="1" t="s">
        <v>597</v>
      </c>
    </row>
    <row r="22" spans="1:8" ht="12.75" customHeight="1" x14ac:dyDescent="0.2">
      <c r="A22" s="9"/>
      <c r="B22" s="31" t="s">
        <v>104</v>
      </c>
      <c r="C22" s="9"/>
      <c r="D22" s="9"/>
      <c r="E22" s="12" t="s">
        <v>103</v>
      </c>
      <c r="G22" s="111">
        <v>3000</v>
      </c>
      <c r="H22" s="223" t="s">
        <v>627</v>
      </c>
    </row>
    <row r="23" spans="1:8" ht="12.75" customHeight="1" x14ac:dyDescent="0.2">
      <c r="A23" s="9"/>
      <c r="B23" s="31" t="s">
        <v>102</v>
      </c>
      <c r="C23" s="9"/>
      <c r="D23" s="9"/>
      <c r="E23" s="12" t="s">
        <v>76</v>
      </c>
      <c r="G23" s="111">
        <v>2</v>
      </c>
      <c r="H23" s="223"/>
    </row>
    <row r="24" spans="1:8" ht="12.75" customHeight="1" x14ac:dyDescent="0.2">
      <c r="A24" s="9"/>
      <c r="B24" s="31" t="s">
        <v>607</v>
      </c>
      <c r="C24" s="9"/>
      <c r="D24" s="9"/>
      <c r="E24" s="12"/>
      <c r="G24" s="111">
        <v>1</v>
      </c>
      <c r="H24" s="117" t="s">
        <v>628</v>
      </c>
    </row>
    <row r="25" spans="1:8" ht="12.75" customHeight="1" x14ac:dyDescent="0.2">
      <c r="A25" s="9"/>
      <c r="B25" s="31" t="s">
        <v>608</v>
      </c>
      <c r="C25" s="9"/>
      <c r="D25" s="9"/>
      <c r="E25" s="12" t="s">
        <v>604</v>
      </c>
      <c r="G25" s="111">
        <v>2.7749999999999999</v>
      </c>
      <c r="H25" s="117" t="s">
        <v>809</v>
      </c>
    </row>
    <row r="26" spans="1:8" ht="12.75" customHeight="1" x14ac:dyDescent="0.2">
      <c r="A26" s="9"/>
      <c r="B26" s="31" t="s">
        <v>609</v>
      </c>
      <c r="C26" s="9"/>
      <c r="D26" s="9"/>
      <c r="E26" s="12" t="s">
        <v>605</v>
      </c>
      <c r="G26" s="111">
        <v>5</v>
      </c>
      <c r="H26" s="109" t="s">
        <v>484</v>
      </c>
    </row>
    <row r="27" spans="1:8" ht="12.75" customHeight="1" x14ac:dyDescent="0.2">
      <c r="A27" s="9"/>
      <c r="B27" s="31" t="s">
        <v>610</v>
      </c>
      <c r="C27" s="9"/>
      <c r="D27" s="9"/>
      <c r="E27" s="12" t="s">
        <v>101</v>
      </c>
      <c r="G27" s="54">
        <v>2638.1</v>
      </c>
      <c r="H27" s="1" t="s">
        <v>426</v>
      </c>
    </row>
    <row r="28" spans="1:8" ht="12.75" customHeight="1" x14ac:dyDescent="0.2">
      <c r="A28" s="9"/>
      <c r="B28" s="9"/>
      <c r="C28" s="9"/>
      <c r="D28" s="9"/>
      <c r="E28" s="12"/>
      <c r="G28" s="32"/>
    </row>
    <row r="29" spans="1:8" ht="12.75" customHeight="1" x14ac:dyDescent="0.2">
      <c r="A29" s="31" t="s">
        <v>100</v>
      </c>
      <c r="B29" s="9"/>
      <c r="C29" s="9"/>
      <c r="D29" s="9"/>
      <c r="E29" s="12"/>
      <c r="G29" s="32"/>
    </row>
    <row r="30" spans="1:8" ht="12.75" customHeight="1" x14ac:dyDescent="0.2">
      <c r="A30" s="9"/>
      <c r="B30" s="31" t="s">
        <v>99</v>
      </c>
      <c r="C30" s="9"/>
      <c r="D30" s="9"/>
      <c r="E30" s="12" t="s">
        <v>98</v>
      </c>
      <c r="G30" s="54">
        <v>30.8</v>
      </c>
      <c r="H30" s="1" t="s">
        <v>533</v>
      </c>
    </row>
    <row r="31" spans="1:8" ht="12.75" customHeight="1" x14ac:dyDescent="0.2">
      <c r="A31" s="9"/>
      <c r="B31" s="29" t="s">
        <v>97</v>
      </c>
      <c r="C31" s="9"/>
      <c r="D31" s="9"/>
      <c r="E31" s="12"/>
      <c r="G31" s="52"/>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8"/>
    </row>
    <row r="40" spans="1:8" ht="12.75" customHeight="1" x14ac:dyDescent="0.25">
      <c r="A40" s="31" t="s">
        <v>88</v>
      </c>
      <c r="B40" s="9"/>
      <c r="C40" s="9"/>
      <c r="D40" s="9"/>
      <c r="E40" s="12"/>
      <c r="G40" s="46"/>
    </row>
    <row r="41" spans="1:8" ht="12.75" customHeight="1" x14ac:dyDescent="0.25">
      <c r="A41" s="45" t="s">
        <v>87</v>
      </c>
      <c r="B41" s="9"/>
      <c r="C41" s="9"/>
      <c r="D41" s="9"/>
      <c r="E41" s="12"/>
      <c r="G41" s="43"/>
    </row>
    <row r="42" spans="1:8" ht="12.75" customHeight="1" x14ac:dyDescent="0.2">
      <c r="A42" s="9"/>
      <c r="B42" s="31" t="s">
        <v>86</v>
      </c>
      <c r="C42" s="9"/>
      <c r="D42" s="9"/>
      <c r="E42" s="12" t="s">
        <v>70</v>
      </c>
      <c r="G42" s="54">
        <v>1431</v>
      </c>
      <c r="H42" s="1" t="s">
        <v>453</v>
      </c>
    </row>
    <row r="43" spans="1:8" ht="12.75" customHeight="1" x14ac:dyDescent="0.2">
      <c r="A43" s="9"/>
      <c r="B43" s="31" t="s">
        <v>85</v>
      </c>
      <c r="C43" s="9"/>
      <c r="D43" s="9"/>
      <c r="E43" s="12" t="s">
        <v>83</v>
      </c>
      <c r="G43" s="54">
        <v>2.98</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1</v>
      </c>
      <c r="H48" s="1" t="s">
        <v>455</v>
      </c>
    </row>
    <row r="49" spans="1:8" ht="12.75" customHeight="1" x14ac:dyDescent="0.2">
      <c r="A49" s="9"/>
      <c r="B49" s="29" t="s">
        <v>77</v>
      </c>
      <c r="C49" s="9"/>
      <c r="D49" s="9"/>
      <c r="E49" s="12" t="s">
        <v>76</v>
      </c>
      <c r="G49" s="86">
        <v>0.75900000000000001</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809</v>
      </c>
    </row>
    <row r="52" spans="1:8" ht="12.75" customHeight="1" x14ac:dyDescent="0.2">
      <c r="A52" s="9"/>
      <c r="B52" s="9"/>
      <c r="C52" s="9"/>
      <c r="D52" s="9"/>
      <c r="E52" s="12"/>
      <c r="G52" s="32"/>
    </row>
    <row r="53" spans="1:8" ht="12.75" customHeight="1" x14ac:dyDescent="0.2">
      <c r="A53" s="31" t="s">
        <v>75</v>
      </c>
      <c r="B53" s="9"/>
      <c r="C53" s="9"/>
      <c r="D53" s="9"/>
      <c r="E53" s="12"/>
      <c r="G53" s="32"/>
    </row>
    <row r="54" spans="1:8" ht="12.75" customHeight="1" x14ac:dyDescent="0.2">
      <c r="A54" s="9"/>
      <c r="B54" s="31" t="s">
        <v>74</v>
      </c>
      <c r="C54" s="9"/>
      <c r="D54" s="9"/>
      <c r="E54" s="12" t="s">
        <v>1</v>
      </c>
      <c r="G54" s="54">
        <v>0</v>
      </c>
      <c r="H54" s="1" t="s">
        <v>416</v>
      </c>
    </row>
    <row r="55" spans="1:8" ht="12.75" customHeight="1" x14ac:dyDescent="0.2">
      <c r="A55" s="9"/>
      <c r="B55" s="31" t="s">
        <v>73</v>
      </c>
      <c r="C55" s="9"/>
      <c r="D55" s="9"/>
      <c r="E55" s="12" t="s">
        <v>1</v>
      </c>
      <c r="G55" s="54">
        <v>1</v>
      </c>
      <c r="H55" s="1" t="s">
        <v>417</v>
      </c>
    </row>
    <row r="56" spans="1:8" ht="12.75" customHeight="1" x14ac:dyDescent="0.2">
      <c r="A56" s="9"/>
      <c r="B56" s="29" t="s">
        <v>72</v>
      </c>
      <c r="C56" s="9"/>
      <c r="D56" s="9"/>
      <c r="E56" s="12" t="s">
        <v>70</v>
      </c>
      <c r="G56" s="84">
        <v>80.900000000000006</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6"/>
    </row>
    <row r="59" spans="1:8" ht="12.75" customHeight="1" x14ac:dyDescent="0.2">
      <c r="A59" s="9" t="s">
        <v>69</v>
      </c>
      <c r="B59" s="10"/>
      <c r="C59" s="9"/>
      <c r="D59" s="9"/>
      <c r="E59" s="12"/>
      <c r="F59" s="8"/>
      <c r="G59" s="24"/>
    </row>
    <row r="60" spans="1:8" ht="12.75" customHeight="1" x14ac:dyDescent="0.2">
      <c r="A60" s="9"/>
      <c r="B60" s="21" t="s">
        <v>68</v>
      </c>
      <c r="C60" s="9"/>
      <c r="D60" s="9"/>
      <c r="E60" s="12"/>
      <c r="F60" s="8"/>
      <c r="G60" s="22"/>
    </row>
    <row r="61" spans="1:8" ht="12.75" customHeight="1" x14ac:dyDescent="0.2">
      <c r="A61" s="9"/>
      <c r="B61" s="21"/>
      <c r="C61" s="21" t="s">
        <v>67</v>
      </c>
      <c r="D61" s="9"/>
      <c r="E61" s="12" t="s">
        <v>1</v>
      </c>
      <c r="F61" s="8"/>
      <c r="G61" s="18">
        <v>1</v>
      </c>
      <c r="H61" s="1" t="s">
        <v>435</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1</v>
      </c>
      <c r="H65" s="1" t="s">
        <v>434</v>
      </c>
    </row>
    <row r="66" spans="1:8" ht="12.75" customHeight="1" x14ac:dyDescent="0.2">
      <c r="A66" s="9"/>
      <c r="B66" s="21"/>
      <c r="C66" s="21" t="s">
        <v>62</v>
      </c>
      <c r="D66" s="9"/>
      <c r="E66" s="12" t="s">
        <v>1</v>
      </c>
      <c r="F66" s="8"/>
      <c r="G66" s="18">
        <v>0</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20"/>
    </row>
    <row r="69" spans="1:8" ht="12.75" customHeight="1" x14ac:dyDescent="0.2">
      <c r="A69" s="16" t="s">
        <v>60</v>
      </c>
      <c r="B69" s="19"/>
      <c r="C69" s="16"/>
      <c r="D69" s="16"/>
      <c r="E69" s="15"/>
      <c r="F69" s="8"/>
      <c r="G69" s="7"/>
    </row>
    <row r="70" spans="1:8" ht="12.75" customHeight="1" x14ac:dyDescent="0.2">
      <c r="A70" s="16"/>
      <c r="B70" s="17" t="s">
        <v>59</v>
      </c>
      <c r="C70" s="16"/>
      <c r="D70" s="16"/>
      <c r="E70" s="15"/>
      <c r="F70" s="8"/>
      <c r="G70" s="89"/>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0</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91"/>
    </row>
    <row r="76" spans="1:8" ht="12.75" customHeight="1" x14ac:dyDescent="0.2">
      <c r="A76" s="9"/>
      <c r="B76" s="10"/>
      <c r="C76" s="9" t="s">
        <v>53</v>
      </c>
      <c r="D76" s="9"/>
      <c r="E76" s="12" t="s">
        <v>49</v>
      </c>
      <c r="F76" s="8"/>
      <c r="G76" s="134">
        <v>4705</v>
      </c>
      <c r="H76" s="1" t="s">
        <v>669</v>
      </c>
    </row>
    <row r="77" spans="1:8" ht="12.75" customHeight="1" x14ac:dyDescent="0.2">
      <c r="A77" s="9"/>
      <c r="B77" s="10"/>
      <c r="C77" s="9" t="s">
        <v>52</v>
      </c>
      <c r="D77" s="9"/>
      <c r="E77" s="12" t="s">
        <v>49</v>
      </c>
      <c r="F77" s="8"/>
      <c r="G77" s="18">
        <v>0</v>
      </c>
    </row>
    <row r="78" spans="1:8" ht="12.75" customHeight="1" x14ac:dyDescent="0.2">
      <c r="A78" s="9"/>
      <c r="B78" s="10"/>
      <c r="C78" s="9" t="s">
        <v>51</v>
      </c>
      <c r="D78" s="9"/>
      <c r="E78" s="12" t="s">
        <v>49</v>
      </c>
      <c r="F78" s="8"/>
      <c r="G78" s="18">
        <v>0</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13"/>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H82" s="106" t="s">
        <v>428</v>
      </c>
    </row>
    <row r="83" spans="1:8" ht="12.75" customHeight="1" x14ac:dyDescent="0.2">
      <c r="H83" s="1" t="s">
        <v>795</v>
      </c>
    </row>
  </sheetData>
  <mergeCells count="2">
    <mergeCell ref="A5:D5"/>
    <mergeCell ref="H22:H23"/>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H85"/>
  <sheetViews>
    <sheetView showGridLines="0" workbookViewId="0"/>
  </sheetViews>
  <sheetFormatPr defaultColWidth="8.85546875" defaultRowHeight="12.75" x14ac:dyDescent="0.2"/>
  <cols>
    <col min="1" max="7" width="8.85546875" style="1"/>
    <col min="8" max="8" width="99" style="1" bestFit="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row r="5" spans="1:8" ht="12.75" customHeight="1" x14ac:dyDescent="0.2">
      <c r="A5" s="222" t="s">
        <v>46</v>
      </c>
      <c r="B5" s="222"/>
      <c r="C5" s="222"/>
      <c r="D5" s="222"/>
      <c r="E5" s="5" t="s">
        <v>45</v>
      </c>
      <c r="G5" s="79"/>
    </row>
    <row r="6" spans="1:8" ht="12.75" customHeight="1" x14ac:dyDescent="0.2">
      <c r="A6" s="79"/>
      <c r="B6" s="79"/>
      <c r="C6" s="79"/>
      <c r="D6" s="79"/>
      <c r="G6" s="79"/>
    </row>
    <row r="7" spans="1:8" ht="12.75" customHeight="1" x14ac:dyDescent="0.2">
      <c r="A7" s="31" t="s">
        <v>121</v>
      </c>
      <c r="B7" s="9"/>
      <c r="C7" s="9"/>
      <c r="D7" s="9"/>
      <c r="G7" s="9"/>
    </row>
    <row r="8" spans="1:8" ht="12.75" customHeight="1" x14ac:dyDescent="0.2">
      <c r="A8" s="60" t="s">
        <v>120</v>
      </c>
      <c r="B8" s="9"/>
      <c r="C8" s="9"/>
      <c r="D8" s="9"/>
      <c r="G8" s="9"/>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57"/>
    </row>
    <row r="17" spans="1:8" ht="12.75" customHeight="1" x14ac:dyDescent="0.2">
      <c r="A17" s="31" t="s">
        <v>112</v>
      </c>
      <c r="B17" s="9"/>
      <c r="C17" s="9"/>
      <c r="D17" s="9"/>
      <c r="E17" s="12"/>
      <c r="G17" s="32"/>
    </row>
    <row r="18" spans="1:8" ht="12.75" customHeight="1" x14ac:dyDescent="0.2">
      <c r="A18" s="9"/>
      <c r="B18" s="31" t="s">
        <v>111</v>
      </c>
      <c r="C18" s="9"/>
      <c r="D18" s="9"/>
      <c r="E18" s="12" t="s">
        <v>1</v>
      </c>
      <c r="G18" s="54" t="s">
        <v>406</v>
      </c>
    </row>
    <row r="19" spans="1:8" ht="12.75" customHeight="1" x14ac:dyDescent="0.2">
      <c r="A19" s="9"/>
      <c r="B19" s="31" t="s">
        <v>109</v>
      </c>
      <c r="C19" s="9"/>
      <c r="D19" s="9"/>
      <c r="E19" s="12" t="s">
        <v>1</v>
      </c>
      <c r="G19" s="54" t="s">
        <v>407</v>
      </c>
    </row>
    <row r="20" spans="1:8" ht="12.75" customHeight="1" x14ac:dyDescent="0.2">
      <c r="A20" s="9"/>
      <c r="B20" s="31" t="s">
        <v>108</v>
      </c>
      <c r="C20" s="9"/>
      <c r="D20" s="9"/>
      <c r="E20" s="12" t="s">
        <v>107</v>
      </c>
      <c r="G20" s="54">
        <v>61</v>
      </c>
      <c r="H20" s="1" t="s">
        <v>598</v>
      </c>
    </row>
    <row r="21" spans="1:8" ht="12.75" customHeight="1" x14ac:dyDescent="0.2">
      <c r="A21" s="9"/>
      <c r="B21" s="31" t="s">
        <v>106</v>
      </c>
      <c r="C21" s="9"/>
      <c r="D21" s="9"/>
      <c r="E21" s="12" t="s">
        <v>105</v>
      </c>
      <c r="G21" s="54">
        <v>9708</v>
      </c>
      <c r="H21" s="1" t="s">
        <v>566</v>
      </c>
    </row>
    <row r="22" spans="1:8" ht="12.75" customHeight="1" x14ac:dyDescent="0.2">
      <c r="A22" s="9"/>
      <c r="B22" s="31" t="s">
        <v>104</v>
      </c>
      <c r="C22" s="9"/>
      <c r="D22" s="9"/>
      <c r="E22" s="12" t="s">
        <v>103</v>
      </c>
      <c r="G22" s="54">
        <v>1500</v>
      </c>
      <c r="H22" s="235" t="s">
        <v>567</v>
      </c>
    </row>
    <row r="23" spans="1:8" ht="12.75" customHeight="1" x14ac:dyDescent="0.2">
      <c r="A23" s="9"/>
      <c r="B23" s="31" t="s">
        <v>102</v>
      </c>
      <c r="C23" s="9"/>
      <c r="D23" s="9"/>
      <c r="E23" s="12" t="s">
        <v>76</v>
      </c>
      <c r="G23" s="54">
        <v>10</v>
      </c>
      <c r="H23" s="235"/>
    </row>
    <row r="24" spans="1:8" ht="12.75" customHeight="1" x14ac:dyDescent="0.2">
      <c r="A24" s="9"/>
      <c r="B24" s="31" t="s">
        <v>607</v>
      </c>
      <c r="C24" s="9"/>
      <c r="D24" s="9"/>
      <c r="E24" s="12"/>
      <c r="G24" s="54">
        <v>5</v>
      </c>
      <c r="H24" s="117" t="s">
        <v>628</v>
      </c>
    </row>
    <row r="25" spans="1:8" ht="12.75" customHeight="1" x14ac:dyDescent="0.2">
      <c r="A25" s="9"/>
      <c r="B25" s="31" t="s">
        <v>608</v>
      </c>
      <c r="C25" s="9"/>
      <c r="D25" s="9"/>
      <c r="E25" s="12" t="s">
        <v>604</v>
      </c>
      <c r="G25" s="54">
        <v>2.7749999999999999</v>
      </c>
      <c r="H25" s="117" t="s">
        <v>809</v>
      </c>
    </row>
    <row r="26" spans="1:8" ht="12.75" customHeight="1" x14ac:dyDescent="0.2">
      <c r="A26" s="9"/>
      <c r="B26" s="31" t="s">
        <v>609</v>
      </c>
      <c r="C26" s="9"/>
      <c r="D26" s="9"/>
      <c r="E26" s="12" t="s">
        <v>605</v>
      </c>
      <c r="G26" s="54">
        <v>3</v>
      </c>
      <c r="H26" s="117" t="s">
        <v>809</v>
      </c>
    </row>
    <row r="27" spans="1:8" ht="12.75" customHeight="1" x14ac:dyDescent="0.2">
      <c r="A27" s="9"/>
      <c r="B27" s="31" t="s">
        <v>610</v>
      </c>
      <c r="C27" s="9"/>
      <c r="D27" s="9"/>
      <c r="E27" s="12" t="s">
        <v>101</v>
      </c>
      <c r="G27" s="84">
        <v>2087.1999999999998</v>
      </c>
      <c r="H27" s="1" t="s">
        <v>426</v>
      </c>
    </row>
    <row r="28" spans="1:8" ht="12.75" customHeight="1" x14ac:dyDescent="0.2">
      <c r="A28" s="9"/>
      <c r="B28" s="9"/>
      <c r="C28" s="9"/>
      <c r="D28" s="9"/>
      <c r="E28" s="12"/>
      <c r="G28" s="32"/>
    </row>
    <row r="29" spans="1:8" ht="12.75" customHeight="1" x14ac:dyDescent="0.2">
      <c r="A29" s="31" t="s">
        <v>100</v>
      </c>
      <c r="B29" s="9"/>
      <c r="C29" s="9"/>
      <c r="D29" s="9"/>
      <c r="E29" s="12"/>
      <c r="G29" s="32"/>
    </row>
    <row r="30" spans="1:8" ht="12.75" customHeight="1" x14ac:dyDescent="0.2">
      <c r="A30" s="9"/>
      <c r="B30" s="31" t="s">
        <v>99</v>
      </c>
      <c r="C30" s="9"/>
      <c r="D30" s="9"/>
      <c r="E30" s="12" t="s">
        <v>98</v>
      </c>
      <c r="G30" s="54">
        <v>10</v>
      </c>
      <c r="H30" s="1" t="s">
        <v>568</v>
      </c>
    </row>
    <row r="31" spans="1:8" ht="12.75" customHeight="1" x14ac:dyDescent="0.2">
      <c r="A31" s="9"/>
      <c r="B31" s="29" t="s">
        <v>97</v>
      </c>
      <c r="C31" s="9"/>
      <c r="D31" s="9"/>
      <c r="E31" s="12"/>
      <c r="G31" s="52"/>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8"/>
    </row>
    <row r="40" spans="1:8" ht="12.75" customHeight="1" x14ac:dyDescent="0.25">
      <c r="A40" s="31" t="s">
        <v>88</v>
      </c>
      <c r="B40" s="9"/>
      <c r="C40" s="9"/>
      <c r="D40" s="9"/>
      <c r="E40" s="12"/>
      <c r="G40" s="46"/>
    </row>
    <row r="41" spans="1:8" ht="12.75" customHeight="1" x14ac:dyDescent="0.25">
      <c r="A41" s="45" t="s">
        <v>87</v>
      </c>
      <c r="B41" s="9"/>
      <c r="C41" s="9"/>
      <c r="D41" s="9"/>
      <c r="E41" s="12"/>
      <c r="G41" s="43"/>
    </row>
    <row r="42" spans="1:8" ht="12.75" customHeight="1" x14ac:dyDescent="0.2">
      <c r="A42" s="9"/>
      <c r="B42" s="31" t="s">
        <v>86</v>
      </c>
      <c r="C42" s="9"/>
      <c r="D42" s="9"/>
      <c r="E42" s="12" t="s">
        <v>70</v>
      </c>
      <c r="G42" s="54">
        <v>361</v>
      </c>
      <c r="H42" s="1" t="s">
        <v>453</v>
      </c>
    </row>
    <row r="43" spans="1:8" ht="12.75" customHeight="1" x14ac:dyDescent="0.2">
      <c r="A43" s="9"/>
      <c r="B43" s="31" t="s">
        <v>85</v>
      </c>
      <c r="C43" s="9"/>
      <c r="D43" s="9"/>
      <c r="E43" s="12" t="s">
        <v>83</v>
      </c>
      <c r="G43" s="84">
        <v>21.14</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0</v>
      </c>
      <c r="H48" s="117" t="s">
        <v>809</v>
      </c>
    </row>
    <row r="49" spans="1:8" ht="12.75" customHeight="1" x14ac:dyDescent="0.2">
      <c r="A49" s="9"/>
      <c r="B49" s="29" t="s">
        <v>77</v>
      </c>
      <c r="C49" s="9"/>
      <c r="D49" s="9"/>
      <c r="E49" s="12" t="s">
        <v>76</v>
      </c>
      <c r="G49" s="103">
        <v>0</v>
      </c>
      <c r="H49" s="108" t="s">
        <v>531</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809</v>
      </c>
    </row>
    <row r="52" spans="1:8" ht="12.75" customHeight="1" x14ac:dyDescent="0.2">
      <c r="A52" s="9"/>
      <c r="B52" s="9"/>
      <c r="C52" s="9"/>
      <c r="D52" s="9"/>
      <c r="E52" s="12"/>
      <c r="G52" s="32"/>
    </row>
    <row r="53" spans="1:8" ht="12.75" customHeight="1" x14ac:dyDescent="0.2">
      <c r="A53" s="31" t="s">
        <v>75</v>
      </c>
      <c r="B53" s="9"/>
      <c r="C53" s="9"/>
      <c r="D53" s="9"/>
      <c r="E53" s="12"/>
      <c r="G53" s="32"/>
    </row>
    <row r="54" spans="1:8" ht="12.75" customHeight="1" x14ac:dyDescent="0.2">
      <c r="A54" s="9"/>
      <c r="B54" s="31" t="s">
        <v>74</v>
      </c>
      <c r="C54" s="9"/>
      <c r="D54" s="9"/>
      <c r="E54" s="12" t="s">
        <v>1</v>
      </c>
      <c r="G54" s="54">
        <v>1</v>
      </c>
      <c r="H54" s="1" t="s">
        <v>416</v>
      </c>
    </row>
    <row r="55" spans="1:8" ht="12.75" customHeight="1" x14ac:dyDescent="0.2">
      <c r="A55" s="9"/>
      <c r="B55" s="31" t="s">
        <v>73</v>
      </c>
      <c r="C55" s="9"/>
      <c r="D55" s="9"/>
      <c r="E55" s="12" t="s">
        <v>1</v>
      </c>
      <c r="G55" s="54">
        <v>0</v>
      </c>
      <c r="H55" s="1" t="s">
        <v>417</v>
      </c>
    </row>
    <row r="56" spans="1:8" ht="12.75" customHeight="1" x14ac:dyDescent="0.2">
      <c r="A56" s="9"/>
      <c r="B56" s="29" t="s">
        <v>72</v>
      </c>
      <c r="C56" s="9"/>
      <c r="D56" s="9"/>
      <c r="E56" s="12" t="s">
        <v>70</v>
      </c>
      <c r="G56" s="84">
        <v>127.8</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0"/>
    </row>
    <row r="59" spans="1:8" ht="12.75" customHeight="1" x14ac:dyDescent="0.2">
      <c r="A59" s="9" t="s">
        <v>69</v>
      </c>
      <c r="B59" s="10"/>
      <c r="C59" s="9"/>
      <c r="D59" s="9"/>
      <c r="E59" s="12"/>
      <c r="F59" s="8"/>
      <c r="G59" s="7"/>
    </row>
    <row r="60" spans="1:8" ht="12.75" customHeight="1" x14ac:dyDescent="0.2">
      <c r="A60" s="9"/>
      <c r="B60" s="21" t="s">
        <v>68</v>
      </c>
      <c r="C60" s="9"/>
      <c r="D60" s="9"/>
      <c r="E60" s="12"/>
      <c r="F60" s="8"/>
      <c r="G60" s="22"/>
    </row>
    <row r="61" spans="1:8" ht="12.75" customHeight="1" x14ac:dyDescent="0.2">
      <c r="A61" s="9"/>
      <c r="B61" s="21"/>
      <c r="C61" s="21" t="s">
        <v>67</v>
      </c>
      <c r="D61" s="9"/>
      <c r="E61" s="12" t="s">
        <v>1</v>
      </c>
      <c r="F61" s="8"/>
      <c r="G61" s="18">
        <v>0</v>
      </c>
    </row>
    <row r="62" spans="1:8" ht="12.75" customHeight="1" x14ac:dyDescent="0.2">
      <c r="A62" s="9"/>
      <c r="B62" s="21"/>
      <c r="C62" s="21" t="s">
        <v>66</v>
      </c>
      <c r="D62" s="9"/>
      <c r="E62" s="12" t="s">
        <v>1</v>
      </c>
      <c r="F62" s="8"/>
      <c r="G62" s="18">
        <v>1</v>
      </c>
      <c r="H62" s="1" t="s">
        <v>439</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0</v>
      </c>
    </row>
    <row r="66" spans="1:8" ht="12.75" customHeight="1" x14ac:dyDescent="0.2">
      <c r="A66" s="9"/>
      <c r="B66" s="21"/>
      <c r="C66" s="21" t="s">
        <v>62</v>
      </c>
      <c r="D66" s="9"/>
      <c r="E66" s="12" t="s">
        <v>1</v>
      </c>
      <c r="F66" s="8"/>
      <c r="G66" s="18">
        <v>1</v>
      </c>
      <c r="H66" s="1" t="s">
        <v>439</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20"/>
    </row>
    <row r="69" spans="1:8" ht="12.75" customHeight="1" x14ac:dyDescent="0.2">
      <c r="A69" s="16" t="s">
        <v>60</v>
      </c>
      <c r="B69" s="19"/>
      <c r="C69" s="16"/>
      <c r="D69" s="16"/>
      <c r="E69" s="15"/>
      <c r="F69" s="8"/>
      <c r="G69" s="7"/>
    </row>
    <row r="70" spans="1:8" ht="12.75" customHeight="1" x14ac:dyDescent="0.2">
      <c r="A70" s="16"/>
      <c r="B70" s="17" t="s">
        <v>59</v>
      </c>
      <c r="C70" s="16"/>
      <c r="D70" s="16"/>
      <c r="E70" s="15"/>
      <c r="F70" s="8"/>
      <c r="G70" s="7"/>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1</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13"/>
    </row>
    <row r="76" spans="1:8" ht="12.75" customHeight="1" x14ac:dyDescent="0.2">
      <c r="A76" s="9"/>
      <c r="B76" s="10"/>
      <c r="C76" s="9" t="s">
        <v>53</v>
      </c>
      <c r="D76" s="9"/>
      <c r="E76" s="12" t="s">
        <v>49</v>
      </c>
      <c r="F76" s="8"/>
      <c r="G76" s="134">
        <v>4187</v>
      </c>
      <c r="H76" s="1" t="s">
        <v>670</v>
      </c>
    </row>
    <row r="77" spans="1:8" ht="12.75" customHeight="1" x14ac:dyDescent="0.2">
      <c r="A77" s="9"/>
      <c r="B77" s="10"/>
      <c r="C77" s="9" t="s">
        <v>52</v>
      </c>
      <c r="D77" s="9"/>
      <c r="E77" s="12" t="s">
        <v>49</v>
      </c>
      <c r="F77" s="8"/>
      <c r="G77" s="18">
        <v>0</v>
      </c>
    </row>
    <row r="78" spans="1:8" ht="12.75" customHeight="1" x14ac:dyDescent="0.2">
      <c r="A78" s="9"/>
      <c r="B78" s="10"/>
      <c r="C78" s="9" t="s">
        <v>51</v>
      </c>
      <c r="D78" s="9"/>
      <c r="E78" s="12" t="s">
        <v>49</v>
      </c>
      <c r="F78" s="8"/>
      <c r="G78" s="18">
        <v>50</v>
      </c>
      <c r="H78" s="1" t="s">
        <v>475</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20"/>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8"/>
      <c r="H82" s="106" t="s">
        <v>428</v>
      </c>
    </row>
    <row r="83" spans="1:8" ht="12.75" customHeight="1" x14ac:dyDescent="0.2">
      <c r="H83" s="1" t="s">
        <v>795</v>
      </c>
    </row>
    <row r="84" spans="1:8" ht="12.75" customHeight="1" x14ac:dyDescent="0.2"/>
    <row r="85" spans="1:8" ht="12.75" customHeight="1" x14ac:dyDescent="0.2"/>
  </sheetData>
  <mergeCells count="2">
    <mergeCell ref="A5:D5"/>
    <mergeCell ref="H22:H23"/>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H84"/>
  <sheetViews>
    <sheetView showGridLines="0" workbookViewId="0"/>
  </sheetViews>
  <sheetFormatPr defaultColWidth="8.85546875" defaultRowHeight="12.75" x14ac:dyDescent="0.2"/>
  <cols>
    <col min="1" max="7" width="8.85546875" style="1"/>
    <col min="8" max="8" width="136.7109375" style="1" bestFit="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c r="H4" s="61" t="s">
        <v>796</v>
      </c>
    </row>
    <row r="5" spans="1:8" ht="12.75" customHeight="1" x14ac:dyDescent="0.2">
      <c r="A5" s="222" t="s">
        <v>46</v>
      </c>
      <c r="B5" s="222"/>
      <c r="C5" s="222"/>
      <c r="D5" s="222"/>
      <c r="E5" s="5" t="s">
        <v>45</v>
      </c>
      <c r="G5" s="79"/>
      <c r="H5" s="1" t="s">
        <v>571</v>
      </c>
    </row>
    <row r="6" spans="1:8" ht="12.75" customHeight="1" x14ac:dyDescent="0.2">
      <c r="A6" s="79"/>
      <c r="B6" s="79"/>
      <c r="C6" s="79"/>
      <c r="D6" s="79"/>
      <c r="G6" s="79"/>
    </row>
    <row r="7" spans="1:8" ht="12.75" customHeight="1" x14ac:dyDescent="0.2">
      <c r="A7" s="31" t="s">
        <v>121</v>
      </c>
      <c r="B7" s="9"/>
      <c r="C7" s="9"/>
      <c r="D7" s="9"/>
      <c r="G7" s="9"/>
    </row>
    <row r="8" spans="1:8" ht="12.75" customHeight="1" x14ac:dyDescent="0.2">
      <c r="A8" s="60" t="s">
        <v>120</v>
      </c>
      <c r="B8" s="9"/>
      <c r="C8" s="9"/>
      <c r="D8" s="9"/>
      <c r="G8" s="9"/>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57"/>
    </row>
    <row r="17" spans="1:8" ht="12.75" customHeight="1" x14ac:dyDescent="0.2">
      <c r="A17" s="31" t="s">
        <v>112</v>
      </c>
      <c r="B17" s="9"/>
      <c r="C17" s="9"/>
      <c r="D17" s="9"/>
      <c r="E17" s="12"/>
      <c r="G17" s="32"/>
    </row>
    <row r="18" spans="1:8" ht="12.75" customHeight="1" x14ac:dyDescent="0.2">
      <c r="A18" s="9"/>
      <c r="B18" s="31" t="s">
        <v>111</v>
      </c>
      <c r="C18" s="9"/>
      <c r="D18" s="9"/>
      <c r="E18" s="12" t="s">
        <v>1</v>
      </c>
      <c r="G18" s="54" t="s">
        <v>406</v>
      </c>
    </row>
    <row r="19" spans="1:8" ht="12.75" customHeight="1" x14ac:dyDescent="0.2">
      <c r="A19" s="9"/>
      <c r="B19" s="31" t="s">
        <v>109</v>
      </c>
      <c r="C19" s="9"/>
      <c r="D19" s="9"/>
      <c r="E19" s="12" t="s">
        <v>1</v>
      </c>
      <c r="G19" s="54" t="s">
        <v>408</v>
      </c>
    </row>
    <row r="20" spans="1:8" ht="12.75" customHeight="1" x14ac:dyDescent="0.2">
      <c r="A20" s="9"/>
      <c r="B20" s="31" t="s">
        <v>108</v>
      </c>
      <c r="C20" s="9"/>
      <c r="D20" s="9"/>
      <c r="E20" s="12" t="s">
        <v>107</v>
      </c>
      <c r="G20" s="54">
        <v>11</v>
      </c>
      <c r="H20" s="1" t="s">
        <v>571</v>
      </c>
    </row>
    <row r="21" spans="1:8" ht="12.75" customHeight="1" x14ac:dyDescent="0.2">
      <c r="A21" s="9"/>
      <c r="B21" s="31" t="s">
        <v>106</v>
      </c>
      <c r="C21" s="9"/>
      <c r="D21" s="9"/>
      <c r="E21" s="12" t="s">
        <v>105</v>
      </c>
      <c r="G21" s="54">
        <v>4600</v>
      </c>
      <c r="H21" s="1" t="s">
        <v>570</v>
      </c>
    </row>
    <row r="22" spans="1:8" ht="12.75" customHeight="1" x14ac:dyDescent="0.2">
      <c r="A22" s="9"/>
      <c r="B22" s="31" t="s">
        <v>104</v>
      </c>
      <c r="C22" s="9"/>
      <c r="D22" s="9"/>
      <c r="E22" s="12" t="s">
        <v>103</v>
      </c>
      <c r="G22" s="54">
        <v>1500</v>
      </c>
      <c r="H22" s="235" t="s">
        <v>567</v>
      </c>
    </row>
    <row r="23" spans="1:8" ht="12.75" customHeight="1" x14ac:dyDescent="0.2">
      <c r="A23" s="9"/>
      <c r="B23" s="31" t="s">
        <v>102</v>
      </c>
      <c r="C23" s="9"/>
      <c r="D23" s="9"/>
      <c r="E23" s="12" t="s">
        <v>76</v>
      </c>
      <c r="G23" s="54">
        <v>10</v>
      </c>
      <c r="H23" s="235"/>
    </row>
    <row r="24" spans="1:8" ht="12.75" customHeight="1" x14ac:dyDescent="0.2">
      <c r="A24" s="9"/>
      <c r="B24" s="31" t="s">
        <v>607</v>
      </c>
      <c r="C24" s="9"/>
      <c r="D24" s="9"/>
      <c r="E24" s="12"/>
      <c r="G24" s="54">
        <v>5</v>
      </c>
      <c r="H24" s="117" t="s">
        <v>628</v>
      </c>
    </row>
    <row r="25" spans="1:8" ht="12.75" customHeight="1" x14ac:dyDescent="0.2">
      <c r="A25" s="9"/>
      <c r="B25" s="31" t="s">
        <v>608</v>
      </c>
      <c r="C25" s="9"/>
      <c r="D25" s="9"/>
      <c r="E25" s="12" t="s">
        <v>604</v>
      </c>
      <c r="G25" s="54">
        <v>2.7749999999999999</v>
      </c>
      <c r="H25" s="117" t="s">
        <v>809</v>
      </c>
    </row>
    <row r="26" spans="1:8" ht="12.75" customHeight="1" x14ac:dyDescent="0.2">
      <c r="A26" s="9"/>
      <c r="B26" s="31" t="s">
        <v>609</v>
      </c>
      <c r="C26" s="9"/>
      <c r="D26" s="9"/>
      <c r="E26" s="12" t="s">
        <v>605</v>
      </c>
      <c r="G26" s="54">
        <v>3</v>
      </c>
      <c r="H26" s="117" t="s">
        <v>809</v>
      </c>
    </row>
    <row r="27" spans="1:8" ht="12.75" customHeight="1" x14ac:dyDescent="0.2">
      <c r="A27" s="9"/>
      <c r="B27" s="31" t="s">
        <v>610</v>
      </c>
      <c r="C27" s="9"/>
      <c r="D27" s="9"/>
      <c r="E27" s="12" t="s">
        <v>101</v>
      </c>
      <c r="G27" s="84">
        <v>989</v>
      </c>
      <c r="H27" s="1" t="s">
        <v>426</v>
      </c>
    </row>
    <row r="28" spans="1:8" ht="12.75" customHeight="1" x14ac:dyDescent="0.2">
      <c r="A28" s="9"/>
      <c r="B28" s="9"/>
      <c r="C28" s="9"/>
      <c r="D28" s="9"/>
      <c r="E28" s="12"/>
      <c r="G28" s="32"/>
    </row>
    <row r="29" spans="1:8" ht="12.75" customHeight="1" x14ac:dyDescent="0.2">
      <c r="A29" s="31" t="s">
        <v>100</v>
      </c>
      <c r="B29" s="9"/>
      <c r="C29" s="9"/>
      <c r="D29" s="9"/>
      <c r="E29" s="12"/>
      <c r="G29" s="32"/>
    </row>
    <row r="30" spans="1:8" ht="12.75" customHeight="1" x14ac:dyDescent="0.2">
      <c r="A30" s="9"/>
      <c r="B30" s="31" t="s">
        <v>99</v>
      </c>
      <c r="C30" s="9"/>
      <c r="D30" s="9"/>
      <c r="E30" s="12" t="s">
        <v>98</v>
      </c>
      <c r="G30" s="54">
        <v>9</v>
      </c>
      <c r="H30" s="1" t="s">
        <v>571</v>
      </c>
    </row>
    <row r="31" spans="1:8" ht="12.75" customHeight="1" x14ac:dyDescent="0.2">
      <c r="A31" s="9"/>
      <c r="B31" s="29" t="s">
        <v>97</v>
      </c>
      <c r="C31" s="9"/>
      <c r="D31" s="9"/>
      <c r="E31" s="12"/>
      <c r="G31" s="52"/>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8"/>
    </row>
    <row r="40" spans="1:8" ht="12.75" customHeight="1" x14ac:dyDescent="0.25">
      <c r="A40" s="31" t="s">
        <v>88</v>
      </c>
      <c r="B40" s="9"/>
      <c r="C40" s="9"/>
      <c r="D40" s="9"/>
      <c r="E40" s="12"/>
      <c r="G40" s="46"/>
    </row>
    <row r="41" spans="1:8" ht="12.75" customHeight="1" x14ac:dyDescent="0.25">
      <c r="A41" s="45" t="s">
        <v>87</v>
      </c>
      <c r="B41" s="9"/>
      <c r="C41" s="9"/>
      <c r="D41" s="9"/>
      <c r="E41" s="12"/>
      <c r="G41" s="43"/>
    </row>
    <row r="42" spans="1:8" ht="12.75" customHeight="1" x14ac:dyDescent="0.2">
      <c r="A42" s="9"/>
      <c r="B42" s="31" t="s">
        <v>86</v>
      </c>
      <c r="C42" s="9"/>
      <c r="D42" s="9"/>
      <c r="E42" s="12" t="s">
        <v>70</v>
      </c>
      <c r="G42" s="54">
        <v>361</v>
      </c>
      <c r="H42" s="1" t="s">
        <v>453</v>
      </c>
    </row>
    <row r="43" spans="1:8" ht="12.75" customHeight="1" x14ac:dyDescent="0.2">
      <c r="A43" s="9"/>
      <c r="B43" s="31" t="s">
        <v>85</v>
      </c>
      <c r="C43" s="9"/>
      <c r="D43" s="9"/>
      <c r="E43" s="12" t="s">
        <v>83</v>
      </c>
      <c r="G43" s="84">
        <v>3.67</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0</v>
      </c>
      <c r="H48" s="117" t="s">
        <v>809</v>
      </c>
    </row>
    <row r="49" spans="1:8" ht="12.75" customHeight="1" x14ac:dyDescent="0.2">
      <c r="A49" s="9"/>
      <c r="B49" s="29" t="s">
        <v>77</v>
      </c>
      <c r="C49" s="9"/>
      <c r="D49" s="9"/>
      <c r="E49" s="12" t="s">
        <v>76</v>
      </c>
      <c r="G49" s="86">
        <v>0.38300000000000001</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809</v>
      </c>
    </row>
    <row r="52" spans="1:8" ht="12.75" customHeight="1" x14ac:dyDescent="0.2">
      <c r="A52" s="9"/>
      <c r="B52" s="9"/>
      <c r="C52" s="9"/>
      <c r="D52" s="9"/>
      <c r="E52" s="12"/>
      <c r="G52" s="32"/>
    </row>
    <row r="53" spans="1:8" ht="12.75" customHeight="1" x14ac:dyDescent="0.2">
      <c r="A53" s="31" t="s">
        <v>75</v>
      </c>
      <c r="B53" s="9"/>
      <c r="C53" s="9"/>
      <c r="D53" s="9"/>
      <c r="E53" s="12"/>
      <c r="G53" s="32"/>
    </row>
    <row r="54" spans="1:8" ht="12.75" customHeight="1" x14ac:dyDescent="0.2">
      <c r="A54" s="9"/>
      <c r="B54" s="31" t="s">
        <v>74</v>
      </c>
      <c r="C54" s="9"/>
      <c r="D54" s="9"/>
      <c r="E54" s="12" t="s">
        <v>1</v>
      </c>
      <c r="G54" s="54">
        <v>1</v>
      </c>
      <c r="H54" s="1" t="s">
        <v>416</v>
      </c>
    </row>
    <row r="55" spans="1:8" ht="12.75" customHeight="1" x14ac:dyDescent="0.2">
      <c r="A55" s="9"/>
      <c r="B55" s="31" t="s">
        <v>73</v>
      </c>
      <c r="C55" s="9"/>
      <c r="D55" s="9"/>
      <c r="E55" s="12" t="s">
        <v>1</v>
      </c>
      <c r="G55" s="54">
        <v>0</v>
      </c>
      <c r="H55" s="1" t="s">
        <v>417</v>
      </c>
    </row>
    <row r="56" spans="1:8" ht="12.75" customHeight="1" x14ac:dyDescent="0.2">
      <c r="A56" s="9"/>
      <c r="B56" s="29" t="s">
        <v>72</v>
      </c>
      <c r="C56" s="9"/>
      <c r="D56" s="9"/>
      <c r="E56" s="12" t="s">
        <v>70</v>
      </c>
      <c r="G56" s="84">
        <v>127.8</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0"/>
    </row>
    <row r="59" spans="1:8" ht="12.75" customHeight="1" x14ac:dyDescent="0.2">
      <c r="A59" s="9" t="s">
        <v>69</v>
      </c>
      <c r="B59" s="10"/>
      <c r="C59" s="9"/>
      <c r="D59" s="9"/>
      <c r="E59" s="12"/>
      <c r="F59" s="8"/>
      <c r="G59" s="7"/>
    </row>
    <row r="60" spans="1:8" ht="12.75" customHeight="1" x14ac:dyDescent="0.2">
      <c r="A60" s="9"/>
      <c r="B60" s="21" t="s">
        <v>68</v>
      </c>
      <c r="C60" s="9"/>
      <c r="D60" s="9"/>
      <c r="E60" s="12"/>
      <c r="F60" s="8"/>
      <c r="G60" s="22"/>
    </row>
    <row r="61" spans="1:8" ht="12.75" customHeight="1" x14ac:dyDescent="0.2">
      <c r="A61" s="9"/>
      <c r="B61" s="21"/>
      <c r="C61" s="21" t="s">
        <v>67</v>
      </c>
      <c r="D61" s="9"/>
      <c r="E61" s="12" t="s">
        <v>1</v>
      </c>
      <c r="F61" s="8"/>
      <c r="G61" s="18">
        <v>0</v>
      </c>
    </row>
    <row r="62" spans="1:8" ht="12.75" customHeight="1" x14ac:dyDescent="0.2">
      <c r="A62" s="9"/>
      <c r="B62" s="21"/>
      <c r="C62" s="21" t="s">
        <v>66</v>
      </c>
      <c r="D62" s="9"/>
      <c r="E62" s="12" t="s">
        <v>1</v>
      </c>
      <c r="F62" s="8"/>
      <c r="G62" s="18">
        <v>1</v>
      </c>
      <c r="H62" s="1" t="s">
        <v>439</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0</v>
      </c>
    </row>
    <row r="66" spans="1:8" ht="12.75" customHeight="1" x14ac:dyDescent="0.2">
      <c r="A66" s="9"/>
      <c r="B66" s="21"/>
      <c r="C66" s="21" t="s">
        <v>62</v>
      </c>
      <c r="D66" s="9"/>
      <c r="E66" s="12" t="s">
        <v>1</v>
      </c>
      <c r="F66" s="8"/>
      <c r="G66" s="18">
        <v>1</v>
      </c>
      <c r="H66" s="1" t="s">
        <v>439</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20"/>
    </row>
    <row r="69" spans="1:8" ht="12.75" customHeight="1" x14ac:dyDescent="0.2">
      <c r="A69" s="16" t="s">
        <v>60</v>
      </c>
      <c r="B69" s="19"/>
      <c r="C69" s="16"/>
      <c r="D69" s="16"/>
      <c r="E69" s="15"/>
      <c r="F69" s="8"/>
      <c r="G69" s="7"/>
    </row>
    <row r="70" spans="1:8" ht="12.75" customHeight="1" x14ac:dyDescent="0.2">
      <c r="A70" s="16"/>
      <c r="B70" s="17" t="s">
        <v>59</v>
      </c>
      <c r="C70" s="16"/>
      <c r="D70" s="16"/>
      <c r="E70" s="15"/>
      <c r="F70" s="8"/>
      <c r="G70" s="7"/>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1</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13"/>
    </row>
    <row r="76" spans="1:8" ht="12.75" customHeight="1" x14ac:dyDescent="0.2">
      <c r="A76" s="9"/>
      <c r="B76" s="10"/>
      <c r="C76" s="9" t="s">
        <v>53</v>
      </c>
      <c r="D76" s="9"/>
      <c r="E76" s="12" t="s">
        <v>49</v>
      </c>
      <c r="F76" s="8"/>
      <c r="G76" s="134">
        <v>4511</v>
      </c>
      <c r="H76" s="1" t="s">
        <v>671</v>
      </c>
    </row>
    <row r="77" spans="1:8" ht="12.75" customHeight="1" x14ac:dyDescent="0.2">
      <c r="A77" s="9"/>
      <c r="B77" s="10"/>
      <c r="C77" s="9" t="s">
        <v>52</v>
      </c>
      <c r="D77" s="9"/>
      <c r="E77" s="12" t="s">
        <v>49</v>
      </c>
      <c r="F77" s="8"/>
      <c r="G77" s="18">
        <v>0</v>
      </c>
    </row>
    <row r="78" spans="1:8" ht="12.75" customHeight="1" x14ac:dyDescent="0.2">
      <c r="A78" s="9"/>
      <c r="B78" s="10"/>
      <c r="C78" s="9" t="s">
        <v>51</v>
      </c>
      <c r="D78" s="9"/>
      <c r="E78" s="12" t="s">
        <v>49</v>
      </c>
      <c r="F78" s="8"/>
      <c r="G78" s="18">
        <v>130</v>
      </c>
      <c r="H78" s="1" t="s">
        <v>476</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20"/>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8"/>
      <c r="H82" s="106" t="s">
        <v>428</v>
      </c>
    </row>
    <row r="83" spans="1:8" ht="12.75" customHeight="1" x14ac:dyDescent="0.2">
      <c r="H83" s="1" t="s">
        <v>795</v>
      </c>
    </row>
    <row r="84" spans="1:8" ht="12.75" customHeight="1" x14ac:dyDescent="0.2"/>
  </sheetData>
  <mergeCells count="2">
    <mergeCell ref="A5:D5"/>
    <mergeCell ref="H22:H23"/>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H84"/>
  <sheetViews>
    <sheetView showGridLines="0" workbookViewId="0"/>
  </sheetViews>
  <sheetFormatPr defaultColWidth="8.85546875" defaultRowHeight="12.75" x14ac:dyDescent="0.2"/>
  <cols>
    <col min="1" max="7" width="8.85546875" style="1"/>
    <col min="8" max="8" width="136.7109375" style="1" bestFit="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c r="H4" s="61" t="s">
        <v>797</v>
      </c>
    </row>
    <row r="5" spans="1:8" ht="12.75" customHeight="1" x14ac:dyDescent="0.2">
      <c r="A5" s="222" t="s">
        <v>46</v>
      </c>
      <c r="B5" s="222"/>
      <c r="C5" s="222"/>
      <c r="D5" s="222"/>
      <c r="E5" s="5" t="s">
        <v>45</v>
      </c>
      <c r="G5" s="79"/>
      <c r="H5" s="1" t="s">
        <v>571</v>
      </c>
    </row>
    <row r="6" spans="1:8" ht="12.75" customHeight="1" x14ac:dyDescent="0.2">
      <c r="A6" s="79"/>
      <c r="B6" s="79"/>
      <c r="C6" s="79"/>
      <c r="D6" s="79"/>
      <c r="G6" s="79"/>
    </row>
    <row r="7" spans="1:8" ht="12.75" customHeight="1" x14ac:dyDescent="0.2">
      <c r="A7" s="31" t="s">
        <v>121</v>
      </c>
      <c r="B7" s="9"/>
      <c r="C7" s="9"/>
      <c r="D7" s="9"/>
      <c r="G7" s="9"/>
    </row>
    <row r="8" spans="1:8" ht="12.75" customHeight="1" x14ac:dyDescent="0.2">
      <c r="A8" s="60" t="s">
        <v>120</v>
      </c>
      <c r="B8" s="9"/>
      <c r="C8" s="9"/>
      <c r="D8" s="9"/>
      <c r="G8" s="9"/>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57"/>
    </row>
    <row r="17" spans="1:8" ht="12.75" customHeight="1" x14ac:dyDescent="0.2">
      <c r="A17" s="31" t="s">
        <v>112</v>
      </c>
      <c r="B17" s="9"/>
      <c r="C17" s="9"/>
      <c r="D17" s="9"/>
      <c r="E17" s="12"/>
      <c r="G17" s="32"/>
    </row>
    <row r="18" spans="1:8" ht="12.75" customHeight="1" x14ac:dyDescent="0.2">
      <c r="A18" s="9"/>
      <c r="B18" s="31" t="s">
        <v>111</v>
      </c>
      <c r="C18" s="9"/>
      <c r="D18" s="9"/>
      <c r="E18" s="12" t="s">
        <v>1</v>
      </c>
      <c r="G18" s="54" t="s">
        <v>406</v>
      </c>
    </row>
    <row r="19" spans="1:8" ht="12.75" customHeight="1" x14ac:dyDescent="0.2">
      <c r="A19" s="9"/>
      <c r="B19" s="31" t="s">
        <v>109</v>
      </c>
      <c r="C19" s="9"/>
      <c r="D19" s="9"/>
      <c r="E19" s="12" t="s">
        <v>1</v>
      </c>
      <c r="G19" s="54" t="s">
        <v>409</v>
      </c>
    </row>
    <row r="20" spans="1:8" ht="12.75" customHeight="1" x14ac:dyDescent="0.2">
      <c r="A20" s="9"/>
      <c r="B20" s="31" t="s">
        <v>108</v>
      </c>
      <c r="C20" s="9"/>
      <c r="D20" s="9"/>
      <c r="E20" s="12" t="s">
        <v>107</v>
      </c>
      <c r="G20" s="54">
        <v>9</v>
      </c>
      <c r="H20" s="1" t="s">
        <v>569</v>
      </c>
    </row>
    <row r="21" spans="1:8" ht="12.75" customHeight="1" x14ac:dyDescent="0.2">
      <c r="A21" s="9"/>
      <c r="B21" s="31" t="s">
        <v>106</v>
      </c>
      <c r="C21" s="9"/>
      <c r="D21" s="9"/>
      <c r="E21" s="12" t="s">
        <v>105</v>
      </c>
      <c r="G21" s="54">
        <v>4600</v>
      </c>
      <c r="H21" s="1" t="s">
        <v>570</v>
      </c>
    </row>
    <row r="22" spans="1:8" ht="12.75" customHeight="1" x14ac:dyDescent="0.2">
      <c r="A22" s="9"/>
      <c r="B22" s="31" t="s">
        <v>104</v>
      </c>
      <c r="C22" s="9"/>
      <c r="D22" s="9"/>
      <c r="E22" s="12" t="s">
        <v>103</v>
      </c>
      <c r="G22" s="54">
        <v>1500</v>
      </c>
      <c r="H22" s="235" t="s">
        <v>567</v>
      </c>
    </row>
    <row r="23" spans="1:8" ht="12.75" customHeight="1" x14ac:dyDescent="0.2">
      <c r="A23" s="9"/>
      <c r="B23" s="31" t="s">
        <v>102</v>
      </c>
      <c r="C23" s="9"/>
      <c r="D23" s="9"/>
      <c r="E23" s="12" t="s">
        <v>76</v>
      </c>
      <c r="G23" s="54">
        <v>10</v>
      </c>
      <c r="H23" s="235"/>
    </row>
    <row r="24" spans="1:8" ht="12.75" customHeight="1" x14ac:dyDescent="0.2">
      <c r="A24" s="9"/>
      <c r="B24" s="31" t="s">
        <v>607</v>
      </c>
      <c r="C24" s="9"/>
      <c r="D24" s="9"/>
      <c r="E24" s="12"/>
      <c r="G24" s="54">
        <v>5</v>
      </c>
      <c r="H24" s="117" t="s">
        <v>628</v>
      </c>
    </row>
    <row r="25" spans="1:8" ht="12.75" customHeight="1" x14ac:dyDescent="0.2">
      <c r="A25" s="9"/>
      <c r="B25" s="31" t="s">
        <v>608</v>
      </c>
      <c r="C25" s="9"/>
      <c r="D25" s="9"/>
      <c r="E25" s="12" t="s">
        <v>604</v>
      </c>
      <c r="G25" s="54">
        <v>2.7749999999999999</v>
      </c>
      <c r="H25" s="117" t="s">
        <v>809</v>
      </c>
    </row>
    <row r="26" spans="1:8" ht="12.75" customHeight="1" x14ac:dyDescent="0.2">
      <c r="A26" s="9"/>
      <c r="B26" s="31" t="s">
        <v>609</v>
      </c>
      <c r="C26" s="9"/>
      <c r="D26" s="9"/>
      <c r="E26" s="12" t="s">
        <v>605</v>
      </c>
      <c r="G26" s="54">
        <v>3</v>
      </c>
      <c r="H26" s="117" t="s">
        <v>809</v>
      </c>
    </row>
    <row r="27" spans="1:8" ht="12.75" customHeight="1" x14ac:dyDescent="0.2">
      <c r="A27" s="9"/>
      <c r="B27" s="31" t="s">
        <v>610</v>
      </c>
      <c r="C27" s="9"/>
      <c r="D27" s="9"/>
      <c r="E27" s="12" t="s">
        <v>101</v>
      </c>
      <c r="G27" s="84">
        <v>989</v>
      </c>
      <c r="H27" s="1" t="s">
        <v>426</v>
      </c>
    </row>
    <row r="28" spans="1:8" ht="12.75" customHeight="1" x14ac:dyDescent="0.2">
      <c r="A28" s="9"/>
      <c r="B28" s="9"/>
      <c r="C28" s="9"/>
      <c r="D28" s="9"/>
      <c r="E28" s="12"/>
      <c r="G28" s="32"/>
    </row>
    <row r="29" spans="1:8" ht="12.75" customHeight="1" x14ac:dyDescent="0.2">
      <c r="A29" s="31" t="s">
        <v>100</v>
      </c>
      <c r="B29" s="9"/>
      <c r="C29" s="9"/>
      <c r="D29" s="9"/>
      <c r="E29" s="12"/>
      <c r="G29" s="32"/>
    </row>
    <row r="30" spans="1:8" ht="12.75" customHeight="1" x14ac:dyDescent="0.2">
      <c r="A30" s="9"/>
      <c r="B30" s="31" t="s">
        <v>99</v>
      </c>
      <c r="C30" s="9"/>
      <c r="D30" s="9"/>
      <c r="E30" s="12" t="s">
        <v>98</v>
      </c>
      <c r="G30" s="54">
        <v>9</v>
      </c>
      <c r="H30" s="1" t="s">
        <v>571</v>
      </c>
    </row>
    <row r="31" spans="1:8" ht="12.75" customHeight="1" x14ac:dyDescent="0.2">
      <c r="A31" s="9"/>
      <c r="B31" s="29" t="s">
        <v>97</v>
      </c>
      <c r="C31" s="9"/>
      <c r="D31" s="9"/>
      <c r="E31" s="12"/>
      <c r="G31" s="52"/>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8"/>
    </row>
    <row r="40" spans="1:8" ht="12.75" customHeight="1" x14ac:dyDescent="0.25">
      <c r="A40" s="31" t="s">
        <v>88</v>
      </c>
      <c r="B40" s="9"/>
      <c r="C40" s="9"/>
      <c r="D40" s="9"/>
      <c r="E40" s="12"/>
      <c r="G40" s="46"/>
    </row>
    <row r="41" spans="1:8" ht="12.75" customHeight="1" x14ac:dyDescent="0.25">
      <c r="A41" s="45" t="s">
        <v>87</v>
      </c>
      <c r="B41" s="9"/>
      <c r="C41" s="9"/>
      <c r="D41" s="9"/>
      <c r="E41" s="12"/>
      <c r="G41" s="43"/>
    </row>
    <row r="42" spans="1:8" ht="12.75" customHeight="1" x14ac:dyDescent="0.2">
      <c r="A42" s="9"/>
      <c r="B42" s="31" t="s">
        <v>86</v>
      </c>
      <c r="C42" s="9"/>
      <c r="D42" s="9"/>
      <c r="E42" s="12" t="s">
        <v>70</v>
      </c>
      <c r="G42" s="54">
        <v>361</v>
      </c>
      <c r="H42" s="1" t="s">
        <v>453</v>
      </c>
    </row>
    <row r="43" spans="1:8" ht="12.75" customHeight="1" x14ac:dyDescent="0.2">
      <c r="A43" s="9"/>
      <c r="B43" s="31" t="s">
        <v>85</v>
      </c>
      <c r="C43" s="9"/>
      <c r="D43" s="9"/>
      <c r="E43" s="12" t="s">
        <v>83</v>
      </c>
      <c r="G43" s="84">
        <v>3.31</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0</v>
      </c>
      <c r="H48" s="117" t="s">
        <v>809</v>
      </c>
    </row>
    <row r="49" spans="1:8" ht="12.75" customHeight="1" x14ac:dyDescent="0.2">
      <c r="A49" s="9"/>
      <c r="B49" s="29" t="s">
        <v>77</v>
      </c>
      <c r="C49" s="9"/>
      <c r="D49" s="9"/>
      <c r="E49" s="12" t="s">
        <v>76</v>
      </c>
      <c r="G49" s="86">
        <v>0.42399999999999999</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17" t="s">
        <v>809</v>
      </c>
    </row>
    <row r="52" spans="1:8" ht="12.75" customHeight="1" x14ac:dyDescent="0.2">
      <c r="A52" s="9"/>
      <c r="B52" s="9"/>
      <c r="C52" s="9"/>
      <c r="D52" s="9"/>
      <c r="E52" s="12"/>
      <c r="G52" s="32"/>
    </row>
    <row r="53" spans="1:8" ht="12.75" customHeight="1" x14ac:dyDescent="0.2">
      <c r="A53" s="31" t="s">
        <v>75</v>
      </c>
      <c r="B53" s="9"/>
      <c r="C53" s="9"/>
      <c r="D53" s="9"/>
      <c r="E53" s="12"/>
      <c r="G53" s="32"/>
    </row>
    <row r="54" spans="1:8" ht="12.75" customHeight="1" x14ac:dyDescent="0.2">
      <c r="A54" s="9"/>
      <c r="B54" s="31" t="s">
        <v>74</v>
      </c>
      <c r="C54" s="9"/>
      <c r="D54" s="9"/>
      <c r="E54" s="12" t="s">
        <v>1</v>
      </c>
      <c r="G54" s="54">
        <v>1</v>
      </c>
      <c r="H54" s="1" t="s">
        <v>416</v>
      </c>
    </row>
    <row r="55" spans="1:8" ht="12.75" customHeight="1" x14ac:dyDescent="0.2">
      <c r="A55" s="9"/>
      <c r="B55" s="31" t="s">
        <v>73</v>
      </c>
      <c r="C55" s="9"/>
      <c r="D55" s="9"/>
      <c r="E55" s="12" t="s">
        <v>1</v>
      </c>
      <c r="G55" s="54">
        <v>0</v>
      </c>
      <c r="H55" s="1" t="s">
        <v>417</v>
      </c>
    </row>
    <row r="56" spans="1:8" ht="12.75" customHeight="1" x14ac:dyDescent="0.2">
      <c r="A56" s="9"/>
      <c r="B56" s="29" t="s">
        <v>72</v>
      </c>
      <c r="C56" s="9"/>
      <c r="D56" s="9"/>
      <c r="E56" s="12" t="s">
        <v>70</v>
      </c>
      <c r="G56" s="84">
        <v>127.8</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0"/>
    </row>
    <row r="59" spans="1:8" ht="12.75" customHeight="1" x14ac:dyDescent="0.2">
      <c r="A59" s="9" t="s">
        <v>69</v>
      </c>
      <c r="B59" s="10"/>
      <c r="C59" s="9"/>
      <c r="D59" s="9"/>
      <c r="E59" s="12"/>
      <c r="F59" s="8"/>
      <c r="G59" s="7"/>
    </row>
    <row r="60" spans="1:8" ht="12.75" customHeight="1" x14ac:dyDescent="0.2">
      <c r="A60" s="9"/>
      <c r="B60" s="21" t="s">
        <v>68</v>
      </c>
      <c r="C60" s="9"/>
      <c r="D60" s="9"/>
      <c r="E60" s="12"/>
      <c r="F60" s="8"/>
      <c r="G60" s="22"/>
    </row>
    <row r="61" spans="1:8" ht="12.75" customHeight="1" x14ac:dyDescent="0.2">
      <c r="A61" s="9"/>
      <c r="B61" s="21"/>
      <c r="C61" s="21" t="s">
        <v>67</v>
      </c>
      <c r="D61" s="9"/>
      <c r="E61" s="12" t="s">
        <v>1</v>
      </c>
      <c r="F61" s="8"/>
      <c r="G61" s="18">
        <v>0</v>
      </c>
    </row>
    <row r="62" spans="1:8" ht="12.75" customHeight="1" x14ac:dyDescent="0.2">
      <c r="A62" s="9"/>
      <c r="B62" s="21"/>
      <c r="C62" s="21" t="s">
        <v>66</v>
      </c>
      <c r="D62" s="9"/>
      <c r="E62" s="12" t="s">
        <v>1</v>
      </c>
      <c r="F62" s="8"/>
      <c r="G62" s="18">
        <v>1</v>
      </c>
      <c r="H62" s="1" t="s">
        <v>439</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0</v>
      </c>
    </row>
    <row r="66" spans="1:8" ht="12.75" customHeight="1" x14ac:dyDescent="0.2">
      <c r="A66" s="9"/>
      <c r="B66" s="21"/>
      <c r="C66" s="21" t="s">
        <v>62</v>
      </c>
      <c r="D66" s="9"/>
      <c r="E66" s="12" t="s">
        <v>1</v>
      </c>
      <c r="F66" s="8"/>
      <c r="G66" s="18">
        <v>1</v>
      </c>
      <c r="H66" s="1" t="s">
        <v>439</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20"/>
    </row>
    <row r="69" spans="1:8" ht="12.75" customHeight="1" x14ac:dyDescent="0.2">
      <c r="A69" s="16" t="s">
        <v>60</v>
      </c>
      <c r="B69" s="19"/>
      <c r="C69" s="16"/>
      <c r="D69" s="16"/>
      <c r="E69" s="15"/>
      <c r="F69" s="8"/>
      <c r="G69" s="7"/>
    </row>
    <row r="70" spans="1:8" ht="12.75" customHeight="1" x14ac:dyDescent="0.2">
      <c r="A70" s="16"/>
      <c r="B70" s="17" t="s">
        <v>59</v>
      </c>
      <c r="C70" s="16"/>
      <c r="D70" s="16"/>
      <c r="E70" s="15"/>
      <c r="F70" s="8"/>
      <c r="G70" s="7"/>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1</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13"/>
    </row>
    <row r="76" spans="1:8" ht="12.75" customHeight="1" x14ac:dyDescent="0.2">
      <c r="A76" s="9"/>
      <c r="B76" s="10"/>
      <c r="C76" s="9" t="s">
        <v>53</v>
      </c>
      <c r="D76" s="9"/>
      <c r="E76" s="12" t="s">
        <v>49</v>
      </c>
      <c r="F76" s="8"/>
      <c r="G76" s="134">
        <v>4511</v>
      </c>
      <c r="H76" s="1" t="s">
        <v>671</v>
      </c>
    </row>
    <row r="77" spans="1:8" ht="12.75" customHeight="1" x14ac:dyDescent="0.2">
      <c r="A77" s="9"/>
      <c r="B77" s="10"/>
      <c r="C77" s="9" t="s">
        <v>52</v>
      </c>
      <c r="D77" s="9"/>
      <c r="E77" s="12" t="s">
        <v>49</v>
      </c>
      <c r="F77" s="8"/>
      <c r="G77" s="18">
        <v>0</v>
      </c>
    </row>
    <row r="78" spans="1:8" ht="12.75" customHeight="1" x14ac:dyDescent="0.2">
      <c r="A78" s="9"/>
      <c r="B78" s="10"/>
      <c r="C78" s="9" t="s">
        <v>51</v>
      </c>
      <c r="D78" s="9"/>
      <c r="E78" s="12" t="s">
        <v>49</v>
      </c>
      <c r="F78" s="8"/>
      <c r="G78" s="18">
        <v>130</v>
      </c>
      <c r="H78" s="1" t="s">
        <v>476</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20"/>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8"/>
      <c r="H82" s="106" t="s">
        <v>428</v>
      </c>
    </row>
    <row r="83" spans="1:8" ht="12.75" customHeight="1" x14ac:dyDescent="0.2">
      <c r="H83" s="1" t="s">
        <v>795</v>
      </c>
    </row>
    <row r="84" spans="1:8" ht="12.75" customHeight="1" x14ac:dyDescent="0.2"/>
  </sheetData>
  <mergeCells count="2">
    <mergeCell ref="A5:D5"/>
    <mergeCell ref="H22:H2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AL83"/>
  <sheetViews>
    <sheetView showGridLines="0" workbookViewId="0"/>
  </sheetViews>
  <sheetFormatPr defaultColWidth="8.85546875" defaultRowHeight="12.75" x14ac:dyDescent="0.2"/>
  <cols>
    <col min="1" max="16384" width="8.85546875" style="1"/>
  </cols>
  <sheetData>
    <row r="1" spans="1:38" s="62" customFormat="1" ht="19.5" customHeight="1" x14ac:dyDescent="0.3">
      <c r="A1" s="62" t="s">
        <v>123</v>
      </c>
    </row>
    <row r="2" spans="1:38" s="61" customFormat="1" ht="12.75" customHeight="1" x14ac:dyDescent="0.2"/>
    <row r="3" spans="1:38" s="6" customFormat="1" ht="14.1" customHeight="1" x14ac:dyDescent="0.25">
      <c r="A3" s="6" t="s">
        <v>122</v>
      </c>
    </row>
    <row r="4" spans="1:38" s="61" customFormat="1" ht="12.75" customHeight="1" x14ac:dyDescent="0.2"/>
    <row r="5" spans="1:38" ht="12.75" customHeight="1" x14ac:dyDescent="0.2">
      <c r="A5" s="222" t="s">
        <v>46</v>
      </c>
      <c r="B5" s="222"/>
      <c r="C5" s="222"/>
      <c r="D5" s="222"/>
      <c r="E5" s="5" t="s">
        <v>45</v>
      </c>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row>
    <row r="6" spans="1:38" ht="12.75" customHeight="1" x14ac:dyDescent="0.2">
      <c r="A6" s="71"/>
      <c r="B6" s="71"/>
      <c r="C6" s="71"/>
      <c r="D6" s="71"/>
      <c r="G6" s="71"/>
      <c r="H6" s="71"/>
      <c r="I6" s="71"/>
      <c r="J6" s="71"/>
      <c r="K6" s="71"/>
      <c r="L6" s="71"/>
      <c r="M6" s="71"/>
      <c r="N6" s="71"/>
      <c r="O6" s="71"/>
      <c r="P6" s="71"/>
    </row>
    <row r="7" spans="1:38" ht="12.75" customHeight="1" x14ac:dyDescent="0.2">
      <c r="A7" s="31" t="s">
        <v>121</v>
      </c>
      <c r="B7" s="9"/>
      <c r="C7" s="9"/>
      <c r="D7" s="9"/>
      <c r="G7" s="9"/>
      <c r="H7" s="2"/>
      <c r="I7" s="2"/>
      <c r="J7" s="2"/>
    </row>
    <row r="8" spans="1:38" ht="12.75" customHeight="1" x14ac:dyDescent="0.2">
      <c r="A8" s="60" t="s">
        <v>120</v>
      </c>
      <c r="B8" s="9"/>
      <c r="C8" s="9"/>
      <c r="D8" s="9"/>
      <c r="G8" s="9"/>
      <c r="H8" s="2"/>
      <c r="I8" s="2"/>
      <c r="J8" s="2"/>
    </row>
    <row r="9" spans="1:38" ht="12.75" customHeight="1" x14ac:dyDescent="0.25">
      <c r="A9" s="9"/>
      <c r="B9" s="59" t="s">
        <v>119</v>
      </c>
      <c r="C9" s="58"/>
      <c r="D9" s="58"/>
      <c r="E9" s="12" t="s">
        <v>1</v>
      </c>
      <c r="G9" s="36">
        <v>1</v>
      </c>
      <c r="H9" s="36">
        <v>1</v>
      </c>
      <c r="I9" s="36">
        <v>1</v>
      </c>
      <c r="J9" s="36">
        <v>1</v>
      </c>
      <c r="K9" s="36">
        <v>1</v>
      </c>
      <c r="L9" s="36">
        <v>1</v>
      </c>
      <c r="M9" s="36">
        <v>1</v>
      </c>
      <c r="N9" s="36">
        <v>1</v>
      </c>
      <c r="O9" s="36">
        <v>1</v>
      </c>
      <c r="P9" s="36">
        <v>1</v>
      </c>
      <c r="Q9" s="36">
        <v>1</v>
      </c>
      <c r="R9" s="36">
        <v>1</v>
      </c>
      <c r="S9" s="36">
        <v>1</v>
      </c>
      <c r="T9" s="36">
        <v>1</v>
      </c>
      <c r="U9" s="36">
        <v>1</v>
      </c>
      <c r="V9" s="36">
        <v>1</v>
      </c>
      <c r="W9" s="36">
        <v>1</v>
      </c>
      <c r="X9" s="36">
        <v>1</v>
      </c>
      <c r="Y9" s="36">
        <v>1</v>
      </c>
      <c r="Z9" s="36">
        <v>1</v>
      </c>
      <c r="AA9" s="36">
        <v>1</v>
      </c>
      <c r="AB9" s="36">
        <v>1</v>
      </c>
      <c r="AC9" s="36">
        <v>1</v>
      </c>
      <c r="AD9" s="36">
        <v>1</v>
      </c>
      <c r="AE9" s="36">
        <v>1</v>
      </c>
      <c r="AF9" s="36">
        <v>1</v>
      </c>
      <c r="AG9" s="36">
        <v>1</v>
      </c>
      <c r="AH9" s="36">
        <v>1</v>
      </c>
      <c r="AI9" s="36">
        <v>1</v>
      </c>
      <c r="AJ9" s="36">
        <v>1</v>
      </c>
      <c r="AK9" s="36">
        <v>1</v>
      </c>
      <c r="AL9" s="36">
        <v>1</v>
      </c>
    </row>
    <row r="10" spans="1:38" ht="12.75" customHeight="1" x14ac:dyDescent="0.25">
      <c r="A10" s="9"/>
      <c r="B10" s="59" t="s">
        <v>118</v>
      </c>
      <c r="C10" s="58"/>
      <c r="D10" s="58"/>
      <c r="E10" s="12" t="s">
        <v>1</v>
      </c>
      <c r="G10" s="36">
        <v>1</v>
      </c>
      <c r="H10" s="36">
        <v>0</v>
      </c>
      <c r="I10" s="36">
        <v>1</v>
      </c>
      <c r="J10" s="36">
        <v>1</v>
      </c>
      <c r="K10" s="36">
        <v>1</v>
      </c>
      <c r="L10" s="36">
        <v>0</v>
      </c>
      <c r="M10" s="36">
        <v>0</v>
      </c>
      <c r="N10" s="36">
        <v>1</v>
      </c>
      <c r="O10" s="36">
        <v>1</v>
      </c>
      <c r="P10" s="36">
        <v>0</v>
      </c>
      <c r="Q10" s="36">
        <v>0</v>
      </c>
      <c r="R10" s="36">
        <v>1</v>
      </c>
      <c r="S10" s="36">
        <v>1</v>
      </c>
      <c r="T10" s="36">
        <v>1</v>
      </c>
      <c r="U10" s="36">
        <v>0</v>
      </c>
      <c r="V10" s="36">
        <v>1</v>
      </c>
      <c r="W10" s="36">
        <v>1</v>
      </c>
      <c r="X10" s="36">
        <v>0</v>
      </c>
      <c r="Y10" s="36">
        <v>1</v>
      </c>
      <c r="Z10" s="36">
        <v>0</v>
      </c>
      <c r="AA10" s="36">
        <v>1</v>
      </c>
      <c r="AB10" s="36">
        <v>1</v>
      </c>
      <c r="AC10" s="36">
        <v>0</v>
      </c>
      <c r="AD10" s="36">
        <v>0</v>
      </c>
      <c r="AE10" s="36">
        <v>0</v>
      </c>
      <c r="AF10" s="36">
        <v>0</v>
      </c>
      <c r="AG10" s="36">
        <v>1</v>
      </c>
      <c r="AH10" s="36">
        <v>0</v>
      </c>
      <c r="AI10" s="36">
        <v>0</v>
      </c>
      <c r="AJ10" s="36">
        <v>0</v>
      </c>
      <c r="AK10" s="36">
        <v>1</v>
      </c>
      <c r="AL10" s="36">
        <v>1</v>
      </c>
    </row>
    <row r="11" spans="1:38" ht="12.75" customHeight="1" x14ac:dyDescent="0.25">
      <c r="A11" s="9"/>
      <c r="B11" s="59" t="s">
        <v>117</v>
      </c>
      <c r="C11" s="58"/>
      <c r="D11" s="58"/>
      <c r="E11" s="12" t="s">
        <v>1</v>
      </c>
      <c r="G11" s="36">
        <v>0</v>
      </c>
      <c r="H11" s="36">
        <v>0</v>
      </c>
      <c r="I11" s="36">
        <v>0</v>
      </c>
      <c r="J11" s="36">
        <v>0</v>
      </c>
      <c r="K11" s="36">
        <v>0</v>
      </c>
      <c r="L11" s="36">
        <v>0</v>
      </c>
      <c r="M11" s="36">
        <v>0</v>
      </c>
      <c r="N11" s="36">
        <v>0</v>
      </c>
      <c r="O11" s="36">
        <v>0</v>
      </c>
      <c r="P11" s="36">
        <v>0</v>
      </c>
      <c r="Q11" s="36">
        <v>0</v>
      </c>
      <c r="R11" s="36">
        <v>0</v>
      </c>
      <c r="S11" s="36">
        <v>0</v>
      </c>
      <c r="T11" s="36">
        <v>0</v>
      </c>
      <c r="U11" s="36">
        <v>0</v>
      </c>
      <c r="V11" s="36">
        <v>0</v>
      </c>
      <c r="W11" s="36">
        <v>0</v>
      </c>
      <c r="X11" s="36">
        <v>0</v>
      </c>
      <c r="Y11" s="36">
        <v>0</v>
      </c>
      <c r="Z11" s="36">
        <v>0</v>
      </c>
      <c r="AA11" s="36">
        <v>0</v>
      </c>
      <c r="AB11" s="36">
        <v>0</v>
      </c>
      <c r="AC11" s="36">
        <v>0</v>
      </c>
      <c r="AD11" s="36">
        <v>0</v>
      </c>
      <c r="AE11" s="36">
        <v>0</v>
      </c>
      <c r="AF11" s="36">
        <v>0</v>
      </c>
      <c r="AG11" s="36">
        <v>0</v>
      </c>
      <c r="AH11" s="36">
        <v>0</v>
      </c>
      <c r="AI11" s="36">
        <v>0</v>
      </c>
      <c r="AJ11" s="36">
        <v>0</v>
      </c>
      <c r="AK11" s="36">
        <v>0</v>
      </c>
      <c r="AL11" s="36">
        <v>0</v>
      </c>
    </row>
    <row r="12" spans="1:38" ht="12.75" customHeight="1" x14ac:dyDescent="0.25">
      <c r="A12" s="9"/>
      <c r="B12" s="59" t="s">
        <v>116</v>
      </c>
      <c r="C12" s="58"/>
      <c r="D12" s="58"/>
      <c r="E12" s="12" t="s">
        <v>1</v>
      </c>
      <c r="G12" s="36">
        <v>0</v>
      </c>
      <c r="H12" s="36">
        <v>0</v>
      </c>
      <c r="I12" s="36">
        <v>0</v>
      </c>
      <c r="J12" s="36">
        <v>0</v>
      </c>
      <c r="K12" s="36">
        <v>0</v>
      </c>
      <c r="L12" s="36">
        <v>1</v>
      </c>
      <c r="M12" s="36">
        <v>0</v>
      </c>
      <c r="N12" s="36">
        <v>0</v>
      </c>
      <c r="O12" s="36">
        <v>0</v>
      </c>
      <c r="P12" s="36">
        <v>0</v>
      </c>
      <c r="Q12" s="36">
        <v>0</v>
      </c>
      <c r="R12" s="36">
        <v>0</v>
      </c>
      <c r="S12" s="36">
        <v>0</v>
      </c>
      <c r="T12" s="36">
        <v>0</v>
      </c>
      <c r="U12" s="36">
        <v>0</v>
      </c>
      <c r="V12" s="36">
        <v>0</v>
      </c>
      <c r="W12" s="36">
        <v>0</v>
      </c>
      <c r="X12" s="36">
        <v>0</v>
      </c>
      <c r="Y12" s="36">
        <v>0</v>
      </c>
      <c r="Z12" s="36">
        <v>0</v>
      </c>
      <c r="AA12" s="36">
        <v>0</v>
      </c>
      <c r="AB12" s="36">
        <v>0</v>
      </c>
      <c r="AC12" s="36">
        <v>1</v>
      </c>
      <c r="AD12" s="36">
        <v>0</v>
      </c>
      <c r="AE12" s="36">
        <v>0</v>
      </c>
      <c r="AF12" s="36">
        <v>0</v>
      </c>
      <c r="AG12" s="36">
        <v>0</v>
      </c>
      <c r="AH12" s="36">
        <v>0</v>
      </c>
      <c r="AI12" s="36">
        <v>0</v>
      </c>
      <c r="AJ12" s="36">
        <v>1</v>
      </c>
      <c r="AK12" s="36">
        <v>0</v>
      </c>
      <c r="AL12" s="36">
        <v>0</v>
      </c>
    </row>
    <row r="13" spans="1:38" ht="12.75" customHeight="1" x14ac:dyDescent="0.25">
      <c r="A13" s="9"/>
      <c r="B13" s="59" t="s">
        <v>115</v>
      </c>
      <c r="C13" s="58"/>
      <c r="D13" s="58"/>
      <c r="E13" s="12" t="s">
        <v>1</v>
      </c>
      <c r="G13" s="36">
        <v>0</v>
      </c>
      <c r="H13" s="36">
        <v>0</v>
      </c>
      <c r="I13" s="36">
        <v>0</v>
      </c>
      <c r="J13" s="36">
        <v>0</v>
      </c>
      <c r="K13" s="36">
        <v>0</v>
      </c>
      <c r="L13" s="36">
        <v>0</v>
      </c>
      <c r="M13" s="36">
        <v>0</v>
      </c>
      <c r="N13" s="36">
        <v>0</v>
      </c>
      <c r="O13" s="36">
        <v>0</v>
      </c>
      <c r="P13" s="36">
        <v>0</v>
      </c>
      <c r="Q13" s="36">
        <v>0</v>
      </c>
      <c r="R13" s="36">
        <v>0</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0</v>
      </c>
      <c r="AL13" s="36">
        <v>0</v>
      </c>
    </row>
    <row r="14" spans="1:38" ht="12.75" customHeight="1" x14ac:dyDescent="0.25">
      <c r="A14" s="9"/>
      <c r="B14" s="59" t="s">
        <v>114</v>
      </c>
      <c r="C14" s="58"/>
      <c r="D14" s="58"/>
      <c r="E14" s="12" t="s">
        <v>1</v>
      </c>
      <c r="G14" s="36">
        <v>0</v>
      </c>
      <c r="H14" s="36">
        <v>0</v>
      </c>
      <c r="I14" s="36">
        <v>0</v>
      </c>
      <c r="J14" s="36">
        <v>0</v>
      </c>
      <c r="K14" s="36">
        <v>0</v>
      </c>
      <c r="L14" s="36">
        <v>0</v>
      </c>
      <c r="M14" s="36">
        <v>0</v>
      </c>
      <c r="N14" s="36">
        <v>0</v>
      </c>
      <c r="O14" s="36">
        <v>0</v>
      </c>
      <c r="P14" s="36">
        <v>0</v>
      </c>
      <c r="Q14" s="36">
        <v>0</v>
      </c>
      <c r="R14" s="36">
        <v>0</v>
      </c>
      <c r="S14" s="36">
        <v>0</v>
      </c>
      <c r="T14" s="36">
        <v>0</v>
      </c>
      <c r="U14" s="36">
        <v>0</v>
      </c>
      <c r="V14" s="36">
        <v>0</v>
      </c>
      <c r="W14" s="36">
        <v>0</v>
      </c>
      <c r="X14" s="36">
        <v>0</v>
      </c>
      <c r="Y14" s="36">
        <v>0</v>
      </c>
      <c r="Z14" s="36">
        <v>0</v>
      </c>
      <c r="AA14" s="36">
        <v>0</v>
      </c>
      <c r="AB14" s="36">
        <v>0</v>
      </c>
      <c r="AC14" s="36">
        <v>0</v>
      </c>
      <c r="AD14" s="36">
        <v>0</v>
      </c>
      <c r="AE14" s="36">
        <v>0</v>
      </c>
      <c r="AF14" s="36">
        <v>0</v>
      </c>
      <c r="AG14" s="36">
        <v>0</v>
      </c>
      <c r="AH14" s="36">
        <v>0</v>
      </c>
      <c r="AI14" s="36">
        <v>0</v>
      </c>
      <c r="AJ14" s="36">
        <v>0</v>
      </c>
      <c r="AK14" s="36">
        <v>0</v>
      </c>
      <c r="AL14" s="36">
        <v>0</v>
      </c>
    </row>
    <row r="15" spans="1:38" ht="12.75" customHeight="1" x14ac:dyDescent="0.2">
      <c r="A15" s="9"/>
      <c r="B15" s="4" t="s">
        <v>113</v>
      </c>
      <c r="C15" s="58"/>
      <c r="D15" s="58"/>
      <c r="E15" s="12" t="s">
        <v>1</v>
      </c>
      <c r="G15" s="36">
        <v>0</v>
      </c>
      <c r="H15" s="36">
        <v>0</v>
      </c>
      <c r="I15" s="36">
        <v>0</v>
      </c>
      <c r="J15" s="36">
        <v>0</v>
      </c>
      <c r="K15" s="36">
        <v>0</v>
      </c>
      <c r="L15" s="36">
        <v>0</v>
      </c>
      <c r="M15" s="36">
        <v>0</v>
      </c>
      <c r="N15" s="36">
        <v>0</v>
      </c>
      <c r="O15" s="37">
        <v>1</v>
      </c>
      <c r="P15" s="36">
        <v>0</v>
      </c>
      <c r="Q15" s="36">
        <v>0</v>
      </c>
      <c r="R15" s="36">
        <v>0</v>
      </c>
      <c r="S15" s="36">
        <v>0</v>
      </c>
      <c r="T15" s="36">
        <v>0</v>
      </c>
      <c r="U15" s="36">
        <v>0</v>
      </c>
      <c r="V15" s="36">
        <v>0</v>
      </c>
      <c r="W15" s="36">
        <v>0</v>
      </c>
      <c r="X15" s="36">
        <v>0</v>
      </c>
      <c r="Y15" s="36">
        <v>0</v>
      </c>
      <c r="Z15" s="36">
        <v>0</v>
      </c>
      <c r="AA15" s="36">
        <v>0</v>
      </c>
      <c r="AB15" s="36">
        <v>0</v>
      </c>
      <c r="AC15" s="36">
        <v>0</v>
      </c>
      <c r="AD15" s="36">
        <v>0</v>
      </c>
      <c r="AE15" s="36">
        <v>0</v>
      </c>
      <c r="AF15" s="36">
        <v>0</v>
      </c>
      <c r="AG15" s="36">
        <v>0</v>
      </c>
      <c r="AH15" s="36">
        <v>0</v>
      </c>
      <c r="AI15" s="36">
        <v>0</v>
      </c>
      <c r="AJ15" s="36">
        <v>0</v>
      </c>
      <c r="AK15" s="36">
        <v>0</v>
      </c>
      <c r="AL15" s="36">
        <v>0</v>
      </c>
    </row>
    <row r="16" spans="1:38" ht="12.75" customHeight="1" x14ac:dyDescent="0.2">
      <c r="A16" s="9"/>
      <c r="B16" s="9"/>
      <c r="C16" s="9"/>
      <c r="D16" s="9"/>
      <c r="E16" s="3"/>
      <c r="G16" s="2"/>
      <c r="H16" s="2"/>
      <c r="I16" s="2"/>
      <c r="J16" s="2"/>
      <c r="K16" s="2"/>
      <c r="L16" s="2"/>
      <c r="M16" s="2"/>
      <c r="N16" s="2"/>
      <c r="O16" s="2"/>
      <c r="P16" s="2"/>
      <c r="Q16" s="57"/>
      <c r="R16" s="57"/>
      <c r="S16" s="57"/>
      <c r="T16" s="57"/>
      <c r="U16" s="57"/>
      <c r="V16" s="57"/>
      <c r="W16" s="57"/>
      <c r="X16" s="57"/>
      <c r="Y16" s="57"/>
      <c r="Z16" s="57"/>
      <c r="AA16" s="57"/>
      <c r="AB16" s="57"/>
      <c r="AC16" s="57"/>
      <c r="AD16" s="57"/>
      <c r="AE16" s="57"/>
      <c r="AF16" s="57"/>
      <c r="AG16" s="57"/>
      <c r="AH16" s="57"/>
      <c r="AI16" s="57"/>
      <c r="AJ16" s="57"/>
      <c r="AK16" s="57"/>
      <c r="AL16" s="57"/>
    </row>
    <row r="17" spans="1:38" ht="12.75" customHeight="1" x14ac:dyDescent="0.2">
      <c r="A17" s="31" t="s">
        <v>112</v>
      </c>
      <c r="B17" s="9"/>
      <c r="C17" s="9"/>
      <c r="D17" s="9"/>
      <c r="E17" s="12"/>
      <c r="G17" s="9"/>
      <c r="H17" s="9"/>
      <c r="I17" s="9"/>
      <c r="J17" s="9"/>
      <c r="K17" s="9"/>
      <c r="L17" s="9"/>
      <c r="M17" s="9"/>
      <c r="N17" s="9"/>
      <c r="O17" s="9"/>
      <c r="P17" s="9"/>
      <c r="Q17" s="32"/>
      <c r="R17" s="32"/>
      <c r="S17" s="32"/>
      <c r="T17" s="32"/>
      <c r="U17" s="32"/>
      <c r="V17" s="32"/>
      <c r="W17" s="32"/>
      <c r="X17" s="32"/>
      <c r="Y17" s="32"/>
      <c r="Z17" s="32"/>
      <c r="AA17" s="32"/>
      <c r="AB17" s="32"/>
      <c r="AC17" s="32"/>
      <c r="AD17" s="32"/>
      <c r="AE17" s="32"/>
      <c r="AF17" s="32"/>
      <c r="AG17" s="32"/>
      <c r="AH17" s="32"/>
      <c r="AI17" s="32"/>
      <c r="AJ17" s="32"/>
      <c r="AK17" s="32"/>
      <c r="AL17" s="32"/>
    </row>
    <row r="18" spans="1:38" ht="12.75" customHeight="1" x14ac:dyDescent="0.2">
      <c r="A18" s="9"/>
      <c r="B18" s="31" t="s">
        <v>111</v>
      </c>
      <c r="C18" s="9"/>
      <c r="D18" s="9"/>
      <c r="E18" s="12" t="s">
        <v>1</v>
      </c>
      <c r="G18" s="30" t="s">
        <v>110</v>
      </c>
      <c r="H18" s="30" t="s">
        <v>110</v>
      </c>
      <c r="I18" s="30" t="s">
        <v>110</v>
      </c>
      <c r="J18" s="30" t="s">
        <v>110</v>
      </c>
      <c r="K18" s="30" t="s">
        <v>110</v>
      </c>
      <c r="L18" s="30" t="s">
        <v>110</v>
      </c>
      <c r="M18" s="30" t="s">
        <v>110</v>
      </c>
      <c r="N18" s="30" t="s">
        <v>110</v>
      </c>
      <c r="O18" s="30" t="s">
        <v>110</v>
      </c>
      <c r="P18" s="30" t="s">
        <v>110</v>
      </c>
      <c r="Q18" s="30" t="s">
        <v>110</v>
      </c>
      <c r="R18" s="30" t="s">
        <v>110</v>
      </c>
      <c r="S18" s="30" t="s">
        <v>110</v>
      </c>
      <c r="T18" s="30" t="s">
        <v>110</v>
      </c>
      <c r="U18" s="30" t="s">
        <v>110</v>
      </c>
      <c r="V18" s="30" t="s">
        <v>110</v>
      </c>
      <c r="W18" s="30" t="s">
        <v>110</v>
      </c>
      <c r="X18" s="30" t="s">
        <v>110</v>
      </c>
      <c r="Y18" s="30" t="s">
        <v>110</v>
      </c>
      <c r="Z18" s="30" t="s">
        <v>110</v>
      </c>
      <c r="AA18" s="30" t="s">
        <v>110</v>
      </c>
      <c r="AB18" s="30" t="s">
        <v>110</v>
      </c>
      <c r="AC18" s="30" t="s">
        <v>110</v>
      </c>
      <c r="AD18" s="30" t="s">
        <v>110</v>
      </c>
      <c r="AE18" s="30" t="s">
        <v>110</v>
      </c>
      <c r="AF18" s="30" t="s">
        <v>110</v>
      </c>
      <c r="AG18" s="30" t="s">
        <v>110</v>
      </c>
      <c r="AH18" s="30" t="s">
        <v>110</v>
      </c>
      <c r="AI18" s="30" t="s">
        <v>110</v>
      </c>
      <c r="AJ18" s="30" t="s">
        <v>110</v>
      </c>
      <c r="AK18" s="30" t="s">
        <v>110</v>
      </c>
      <c r="AL18" s="30" t="s">
        <v>110</v>
      </c>
    </row>
    <row r="19" spans="1:38" ht="12.75" customHeight="1" x14ac:dyDescent="0.2">
      <c r="A19" s="9"/>
      <c r="B19" s="31" t="s">
        <v>109</v>
      </c>
      <c r="C19" s="9"/>
      <c r="D19" s="9"/>
      <c r="E19" s="12" t="s">
        <v>1</v>
      </c>
      <c r="G19" s="36" t="s">
        <v>44</v>
      </c>
      <c r="H19" s="36" t="s">
        <v>43</v>
      </c>
      <c r="I19" s="36" t="s">
        <v>42</v>
      </c>
      <c r="J19" s="36" t="s">
        <v>41</v>
      </c>
      <c r="K19" s="36" t="s">
        <v>40</v>
      </c>
      <c r="L19" s="36" t="s">
        <v>39</v>
      </c>
      <c r="M19" s="36" t="s">
        <v>38</v>
      </c>
      <c r="N19" s="36" t="s">
        <v>37</v>
      </c>
      <c r="O19" s="36" t="s">
        <v>36</v>
      </c>
      <c r="P19" s="36" t="s">
        <v>35</v>
      </c>
      <c r="Q19" s="36" t="s">
        <v>34</v>
      </c>
      <c r="R19" s="36" t="s">
        <v>33</v>
      </c>
      <c r="S19" s="36" t="s">
        <v>32</v>
      </c>
      <c r="T19" s="36" t="s">
        <v>31</v>
      </c>
      <c r="U19" s="36" t="s">
        <v>30</v>
      </c>
      <c r="V19" s="36" t="s">
        <v>29</v>
      </c>
      <c r="W19" s="36" t="s">
        <v>28</v>
      </c>
      <c r="X19" s="36" t="s">
        <v>27</v>
      </c>
      <c r="Y19" s="36" t="s">
        <v>26</v>
      </c>
      <c r="Z19" s="36" t="s">
        <v>25</v>
      </c>
      <c r="AA19" s="36" t="s">
        <v>24</v>
      </c>
      <c r="AB19" s="36" t="s">
        <v>23</v>
      </c>
      <c r="AC19" s="36" t="s">
        <v>22</v>
      </c>
      <c r="AD19" s="36" t="s">
        <v>21</v>
      </c>
      <c r="AE19" s="36" t="s">
        <v>20</v>
      </c>
      <c r="AF19" s="36" t="s">
        <v>19</v>
      </c>
      <c r="AG19" s="36" t="s">
        <v>18</v>
      </c>
      <c r="AH19" s="36" t="s">
        <v>17</v>
      </c>
      <c r="AI19" s="36" t="s">
        <v>16</v>
      </c>
      <c r="AJ19" s="36" t="s">
        <v>15</v>
      </c>
      <c r="AK19" s="36" t="s">
        <v>14</v>
      </c>
      <c r="AL19" s="56" t="s">
        <v>13</v>
      </c>
    </row>
    <row r="20" spans="1:38" ht="12.75" customHeight="1" x14ac:dyDescent="0.2">
      <c r="A20" s="9"/>
      <c r="B20" s="31" t="s">
        <v>108</v>
      </c>
      <c r="C20" s="9"/>
      <c r="D20" s="9"/>
      <c r="E20" s="12" t="s">
        <v>107</v>
      </c>
      <c r="G20" s="30"/>
      <c r="H20" s="30"/>
      <c r="I20" s="30"/>
      <c r="J20" s="30"/>
      <c r="K20" s="30"/>
      <c r="L20" s="30"/>
      <c r="M20" s="30"/>
      <c r="N20" s="30"/>
      <c r="O20" s="30"/>
      <c r="P20" s="30"/>
      <c r="Q20" s="30"/>
      <c r="R20" s="30"/>
      <c r="S20" s="30"/>
      <c r="T20" s="30"/>
      <c r="U20" s="30"/>
      <c r="V20" s="30"/>
      <c r="W20" s="30"/>
      <c r="X20" s="30"/>
      <c r="Y20" s="30"/>
      <c r="Z20" s="30"/>
      <c r="AA20" s="30"/>
      <c r="AB20" s="54"/>
      <c r="AC20" s="54"/>
      <c r="AD20" s="54"/>
      <c r="AE20" s="54"/>
      <c r="AF20" s="54"/>
      <c r="AG20" s="54"/>
      <c r="AH20" s="54"/>
      <c r="AI20" s="54"/>
      <c r="AJ20" s="54"/>
      <c r="AK20" s="54"/>
      <c r="AL20" s="54"/>
    </row>
    <row r="21" spans="1:38" ht="12.75" customHeight="1" x14ac:dyDescent="0.2">
      <c r="A21" s="9"/>
      <c r="B21" s="31" t="s">
        <v>106</v>
      </c>
      <c r="C21" s="9"/>
      <c r="D21" s="9"/>
      <c r="E21" s="12" t="s">
        <v>105</v>
      </c>
      <c r="G21" s="36">
        <v>2610</v>
      </c>
      <c r="H21" s="36">
        <v>3300</v>
      </c>
      <c r="I21" s="36">
        <v>900</v>
      </c>
      <c r="J21" s="36">
        <v>7575</v>
      </c>
      <c r="K21" s="36">
        <v>3510</v>
      </c>
      <c r="L21" s="36">
        <v>5500</v>
      </c>
      <c r="M21" s="36">
        <v>6350</v>
      </c>
      <c r="N21" s="36">
        <v>8350</v>
      </c>
      <c r="O21" s="36">
        <v>1050</v>
      </c>
      <c r="P21" s="36">
        <v>2020</v>
      </c>
      <c r="Q21" s="36">
        <v>1750</v>
      </c>
      <c r="R21" s="36">
        <v>1500</v>
      </c>
      <c r="S21" s="36">
        <v>2670</v>
      </c>
      <c r="T21" s="36">
        <v>450</v>
      </c>
      <c r="U21" s="36">
        <v>9985</v>
      </c>
      <c r="V21" s="36">
        <v>2583</v>
      </c>
      <c r="W21" s="36">
        <v>7950</v>
      </c>
      <c r="X21" s="36">
        <v>3000</v>
      </c>
      <c r="Y21" s="36">
        <v>3433</v>
      </c>
      <c r="Z21" s="41">
        <v>7240</v>
      </c>
      <c r="AA21" s="36">
        <v>4550</v>
      </c>
      <c r="AB21" s="36">
        <v>1058</v>
      </c>
      <c r="AC21" s="36">
        <v>8819</v>
      </c>
      <c r="AD21" s="36">
        <v>1300</v>
      </c>
      <c r="AE21" s="36">
        <v>1548</v>
      </c>
      <c r="AF21" s="36">
        <v>4500</v>
      </c>
      <c r="AG21" s="36">
        <v>2050</v>
      </c>
      <c r="AH21" s="36">
        <v>1795</v>
      </c>
      <c r="AI21" s="36">
        <v>1600</v>
      </c>
      <c r="AJ21" s="36">
        <v>2500</v>
      </c>
      <c r="AK21" s="36">
        <v>12115</v>
      </c>
      <c r="AL21" s="36">
        <v>3500</v>
      </c>
    </row>
    <row r="22" spans="1:38" ht="12.75" customHeight="1" x14ac:dyDescent="0.2">
      <c r="A22" s="9"/>
      <c r="B22" s="31" t="s">
        <v>104</v>
      </c>
      <c r="C22" s="9"/>
      <c r="D22" s="9"/>
      <c r="E22" s="12" t="s">
        <v>103</v>
      </c>
      <c r="G22" s="36">
        <v>1253</v>
      </c>
      <c r="H22" s="36">
        <v>92.4</v>
      </c>
      <c r="I22" s="36">
        <v>941</v>
      </c>
      <c r="J22" s="36">
        <v>1984</v>
      </c>
      <c r="K22" s="36">
        <v>242</v>
      </c>
      <c r="L22" s="36">
        <v>1146</v>
      </c>
      <c r="M22" s="36">
        <v>260</v>
      </c>
      <c r="N22" s="36">
        <v>35</v>
      </c>
      <c r="O22" s="36">
        <v>149</v>
      </c>
      <c r="P22" s="36">
        <v>34</v>
      </c>
      <c r="Q22" s="36">
        <v>9.9</v>
      </c>
      <c r="R22" s="36">
        <v>13.8</v>
      </c>
      <c r="S22" s="36">
        <v>1291</v>
      </c>
      <c r="T22" s="36">
        <v>42</v>
      </c>
      <c r="U22" s="36">
        <v>102</v>
      </c>
      <c r="V22" s="36">
        <v>76.8</v>
      </c>
      <c r="W22" s="36">
        <v>287</v>
      </c>
      <c r="X22" s="36">
        <v>98</v>
      </c>
      <c r="Y22" s="36">
        <v>995</v>
      </c>
      <c r="Z22" s="36">
        <v>202</v>
      </c>
      <c r="AA22" s="36">
        <v>59</v>
      </c>
      <c r="AB22" s="36">
        <v>18.899999999999999</v>
      </c>
      <c r="AC22" s="36">
        <v>12474</v>
      </c>
      <c r="AD22" s="36">
        <v>21.8</v>
      </c>
      <c r="AE22" s="36">
        <v>19.100000000000001</v>
      </c>
      <c r="AF22" s="36">
        <v>18.399999999999999</v>
      </c>
      <c r="AG22" s="36">
        <v>178</v>
      </c>
      <c r="AH22" s="36">
        <v>32.799999999999997</v>
      </c>
      <c r="AI22" s="36">
        <v>296</v>
      </c>
      <c r="AJ22" s="36">
        <v>36577</v>
      </c>
      <c r="AK22" s="36">
        <v>655</v>
      </c>
      <c r="AL22" s="36">
        <v>502</v>
      </c>
    </row>
    <row r="23" spans="1:38" ht="12.75" customHeight="1" x14ac:dyDescent="0.2">
      <c r="A23" s="9"/>
      <c r="B23" s="31" t="s">
        <v>102</v>
      </c>
      <c r="C23" s="9"/>
      <c r="D23" s="9"/>
      <c r="E23" s="12" t="s">
        <v>76</v>
      </c>
      <c r="G23" s="37">
        <v>121</v>
      </c>
      <c r="H23" s="37">
        <v>54</v>
      </c>
      <c r="I23" s="37">
        <v>191</v>
      </c>
      <c r="J23" s="37">
        <v>43</v>
      </c>
      <c r="K23" s="37">
        <v>34</v>
      </c>
      <c r="L23" s="37">
        <v>249</v>
      </c>
      <c r="M23" s="37">
        <v>9</v>
      </c>
      <c r="N23" s="37">
        <v>4</v>
      </c>
      <c r="O23" s="37">
        <v>23</v>
      </c>
      <c r="P23" s="37">
        <v>14</v>
      </c>
      <c r="Q23" s="37">
        <v>2</v>
      </c>
      <c r="R23" s="37">
        <v>16</v>
      </c>
      <c r="S23" s="37">
        <v>107</v>
      </c>
      <c r="T23" s="37">
        <v>44</v>
      </c>
      <c r="U23" s="37">
        <v>28</v>
      </c>
      <c r="V23" s="37">
        <v>8</v>
      </c>
      <c r="W23" s="37">
        <v>32</v>
      </c>
      <c r="X23" s="37">
        <v>26</v>
      </c>
      <c r="Y23" s="37">
        <v>104</v>
      </c>
      <c r="Z23" s="37">
        <v>35</v>
      </c>
      <c r="AA23" s="37">
        <v>3</v>
      </c>
      <c r="AB23" s="37">
        <v>9</v>
      </c>
      <c r="AC23" s="37">
        <v>431</v>
      </c>
      <c r="AD23" s="37">
        <v>5</v>
      </c>
      <c r="AE23" s="37">
        <v>5</v>
      </c>
      <c r="AF23" s="37">
        <v>5</v>
      </c>
      <c r="AG23" s="37">
        <v>21</v>
      </c>
      <c r="AH23" s="37">
        <v>4</v>
      </c>
      <c r="AI23" s="37">
        <v>22</v>
      </c>
      <c r="AJ23" s="37">
        <v>1225</v>
      </c>
      <c r="AK23" s="37">
        <v>27</v>
      </c>
      <c r="AL23" s="37">
        <v>30</v>
      </c>
    </row>
    <row r="24" spans="1:38" ht="12.75" customHeight="1" x14ac:dyDescent="0.2">
      <c r="A24" s="9"/>
      <c r="B24" s="31" t="s">
        <v>607</v>
      </c>
      <c r="C24" s="9"/>
      <c r="D24" s="9"/>
      <c r="E24" s="12"/>
      <c r="G24" s="37">
        <v>10</v>
      </c>
      <c r="H24" s="37">
        <v>0</v>
      </c>
      <c r="I24" s="37">
        <v>5</v>
      </c>
      <c r="J24" s="37">
        <v>4</v>
      </c>
      <c r="K24" s="37">
        <v>4</v>
      </c>
      <c r="L24" s="37">
        <v>7</v>
      </c>
      <c r="M24" s="37">
        <v>0</v>
      </c>
      <c r="N24" s="37">
        <v>1</v>
      </c>
      <c r="O24" s="37">
        <v>2</v>
      </c>
      <c r="P24" s="37">
        <v>0</v>
      </c>
      <c r="Q24" s="37">
        <v>0</v>
      </c>
      <c r="R24" s="37">
        <v>1</v>
      </c>
      <c r="S24" s="37">
        <v>11</v>
      </c>
      <c r="T24" s="37">
        <v>2</v>
      </c>
      <c r="U24" s="37">
        <v>0</v>
      </c>
      <c r="V24" s="37">
        <v>1</v>
      </c>
      <c r="W24" s="37">
        <v>5</v>
      </c>
      <c r="X24" s="37">
        <v>0</v>
      </c>
      <c r="Y24" s="37">
        <v>36</v>
      </c>
      <c r="Z24" s="37">
        <v>0</v>
      </c>
      <c r="AA24" s="37">
        <v>2</v>
      </c>
      <c r="AB24" s="37">
        <v>1</v>
      </c>
      <c r="AC24" s="37">
        <v>299</v>
      </c>
      <c r="AD24" s="37">
        <v>0</v>
      </c>
      <c r="AE24" s="37">
        <v>0</v>
      </c>
      <c r="AF24" s="37">
        <v>0</v>
      </c>
      <c r="AG24" s="37">
        <v>1</v>
      </c>
      <c r="AH24" s="37">
        <v>0</v>
      </c>
      <c r="AI24" s="37">
        <v>0</v>
      </c>
      <c r="AJ24" s="37">
        <v>729</v>
      </c>
      <c r="AK24" s="37">
        <v>11</v>
      </c>
      <c r="AL24" s="37">
        <v>3</v>
      </c>
    </row>
    <row r="25" spans="1:38" ht="12.75" customHeight="1" x14ac:dyDescent="0.25">
      <c r="A25" s="9"/>
      <c r="B25" s="31" t="s">
        <v>608</v>
      </c>
      <c r="C25" s="9"/>
      <c r="D25" s="9"/>
      <c r="E25" s="12" t="s">
        <v>604</v>
      </c>
      <c r="G25" s="83">
        <v>2.7749999999999999</v>
      </c>
      <c r="H25" s="83">
        <v>2.7749999999999999</v>
      </c>
      <c r="I25" s="83">
        <v>2.7749999999999999</v>
      </c>
      <c r="J25" s="83">
        <v>2.7749999999999999</v>
      </c>
      <c r="K25" s="83">
        <v>2.7749999999999999</v>
      </c>
      <c r="L25" s="83">
        <v>2.7749999999999999</v>
      </c>
      <c r="M25" s="83">
        <v>2.7749999999999999</v>
      </c>
      <c r="N25" s="83">
        <v>2.7749999999999999</v>
      </c>
      <c r="O25" s="83">
        <v>2.7749999999999999</v>
      </c>
      <c r="P25" s="83">
        <v>2.7749999999999999</v>
      </c>
      <c r="Q25" s="83">
        <v>2.7749999999999999</v>
      </c>
      <c r="R25" s="83">
        <v>2.7749999999999999</v>
      </c>
      <c r="S25" s="83">
        <v>2.7749999999999999</v>
      </c>
      <c r="T25" s="83">
        <v>2.7749999999999999</v>
      </c>
      <c r="U25" s="83">
        <v>2.7749999999999999</v>
      </c>
      <c r="V25" s="83">
        <v>2.7749999999999999</v>
      </c>
      <c r="W25" s="83">
        <v>2.7749999999999999</v>
      </c>
      <c r="X25" s="83">
        <v>2.7749999999999999</v>
      </c>
      <c r="Y25" s="83">
        <v>2.7749999999999999</v>
      </c>
      <c r="Z25" s="83">
        <v>2.7749999999999999</v>
      </c>
      <c r="AA25" s="83">
        <v>2.7749999999999999</v>
      </c>
      <c r="AB25" s="83">
        <v>2.7749999999999999</v>
      </c>
      <c r="AC25" s="83">
        <v>2.7749999999999999</v>
      </c>
      <c r="AD25" s="83">
        <v>2.7749999999999999</v>
      </c>
      <c r="AE25" s="83">
        <v>2.7749999999999999</v>
      </c>
      <c r="AF25" s="83">
        <v>2.7749999999999999</v>
      </c>
      <c r="AG25" s="83">
        <v>2.7749999999999999</v>
      </c>
      <c r="AH25" s="83">
        <v>2.7749999999999999</v>
      </c>
      <c r="AI25" s="83">
        <v>2.7749999999999999</v>
      </c>
      <c r="AJ25" s="83">
        <v>2.7749999999999999</v>
      </c>
      <c r="AK25" s="83">
        <v>2.7749999999999999</v>
      </c>
      <c r="AL25" s="83">
        <v>2.7749999999999999</v>
      </c>
    </row>
    <row r="26" spans="1:38" ht="12.75" customHeight="1" x14ac:dyDescent="0.25">
      <c r="A26" s="9"/>
      <c r="B26" s="31" t="s">
        <v>609</v>
      </c>
      <c r="C26" s="9"/>
      <c r="D26" s="9"/>
      <c r="E26" s="12" t="s">
        <v>605</v>
      </c>
      <c r="G26" s="83">
        <v>3</v>
      </c>
      <c r="H26" s="83">
        <v>3</v>
      </c>
      <c r="I26" s="83">
        <v>3</v>
      </c>
      <c r="J26" s="83">
        <v>3</v>
      </c>
      <c r="K26" s="83">
        <v>3</v>
      </c>
      <c r="L26" s="83">
        <v>3</v>
      </c>
      <c r="M26" s="83">
        <v>3</v>
      </c>
      <c r="N26" s="83">
        <v>3</v>
      </c>
      <c r="O26" s="83">
        <v>3</v>
      </c>
      <c r="P26" s="83">
        <v>3</v>
      </c>
      <c r="Q26" s="83">
        <v>3</v>
      </c>
      <c r="R26" s="83">
        <v>3</v>
      </c>
      <c r="S26" s="83">
        <v>3</v>
      </c>
      <c r="T26" s="83">
        <v>3</v>
      </c>
      <c r="U26" s="83">
        <v>3</v>
      </c>
      <c r="V26" s="83">
        <v>3</v>
      </c>
      <c r="W26" s="83">
        <v>3</v>
      </c>
      <c r="X26" s="83">
        <v>3</v>
      </c>
      <c r="Y26" s="83">
        <v>3</v>
      </c>
      <c r="Z26" s="83">
        <v>3</v>
      </c>
      <c r="AA26" s="83">
        <v>3</v>
      </c>
      <c r="AB26" s="83">
        <v>3</v>
      </c>
      <c r="AC26" s="83">
        <v>3</v>
      </c>
      <c r="AD26" s="83">
        <v>3</v>
      </c>
      <c r="AE26" s="83">
        <v>3</v>
      </c>
      <c r="AF26" s="83">
        <v>3</v>
      </c>
      <c r="AG26" s="83">
        <v>3</v>
      </c>
      <c r="AH26" s="83">
        <v>3</v>
      </c>
      <c r="AI26" s="83">
        <v>3</v>
      </c>
      <c r="AJ26" s="83">
        <v>3</v>
      </c>
      <c r="AK26" s="83">
        <v>3</v>
      </c>
      <c r="AL26" s="83">
        <v>3</v>
      </c>
    </row>
    <row r="27" spans="1:38" ht="12.75" customHeight="1" x14ac:dyDescent="0.2">
      <c r="A27" s="9"/>
      <c r="B27" s="31" t="s">
        <v>612</v>
      </c>
      <c r="C27" s="9"/>
      <c r="D27" s="9"/>
      <c r="E27" s="12" t="s">
        <v>101</v>
      </c>
      <c r="G27" s="11">
        <f t="shared" ref="G27:AL27" si="0">G21*0.43*0.5</f>
        <v>561.15</v>
      </c>
      <c r="H27" s="11">
        <f t="shared" si="0"/>
        <v>709.5</v>
      </c>
      <c r="I27" s="11">
        <f t="shared" si="0"/>
        <v>193.5</v>
      </c>
      <c r="J27" s="11">
        <f t="shared" si="0"/>
        <v>1628.625</v>
      </c>
      <c r="K27" s="11">
        <f t="shared" si="0"/>
        <v>754.65</v>
      </c>
      <c r="L27" s="11">
        <f t="shared" si="0"/>
        <v>1182.5</v>
      </c>
      <c r="M27" s="11">
        <f t="shared" si="0"/>
        <v>1365.25</v>
      </c>
      <c r="N27" s="11">
        <f t="shared" si="0"/>
        <v>1795.25</v>
      </c>
      <c r="O27" s="11">
        <f t="shared" si="0"/>
        <v>225.75</v>
      </c>
      <c r="P27" s="11">
        <f t="shared" si="0"/>
        <v>434.3</v>
      </c>
      <c r="Q27" s="11">
        <f t="shared" si="0"/>
        <v>376.25</v>
      </c>
      <c r="R27" s="11">
        <f t="shared" si="0"/>
        <v>322.5</v>
      </c>
      <c r="S27" s="11">
        <f t="shared" si="0"/>
        <v>574.04999999999995</v>
      </c>
      <c r="T27" s="11">
        <f t="shared" si="0"/>
        <v>96.75</v>
      </c>
      <c r="U27" s="11">
        <f t="shared" si="0"/>
        <v>2146.7750000000001</v>
      </c>
      <c r="V27" s="11">
        <f t="shared" si="0"/>
        <v>555.34500000000003</v>
      </c>
      <c r="W27" s="11">
        <f t="shared" si="0"/>
        <v>1709.25</v>
      </c>
      <c r="X27" s="11">
        <f t="shared" si="0"/>
        <v>645</v>
      </c>
      <c r="Y27" s="11">
        <f t="shared" si="0"/>
        <v>738.09500000000003</v>
      </c>
      <c r="Z27" s="11">
        <f t="shared" si="0"/>
        <v>1556.6</v>
      </c>
      <c r="AA27" s="11">
        <f t="shared" si="0"/>
        <v>978.25</v>
      </c>
      <c r="AB27" s="11">
        <f t="shared" si="0"/>
        <v>227.47</v>
      </c>
      <c r="AC27" s="11">
        <f t="shared" si="0"/>
        <v>1896.085</v>
      </c>
      <c r="AD27" s="11">
        <f t="shared" si="0"/>
        <v>279.5</v>
      </c>
      <c r="AE27" s="11">
        <f t="shared" si="0"/>
        <v>332.82</v>
      </c>
      <c r="AF27" s="11">
        <f t="shared" si="0"/>
        <v>967.5</v>
      </c>
      <c r="AG27" s="11">
        <f t="shared" si="0"/>
        <v>440.75</v>
      </c>
      <c r="AH27" s="11">
        <f t="shared" si="0"/>
        <v>385.92500000000001</v>
      </c>
      <c r="AI27" s="11">
        <f t="shared" si="0"/>
        <v>344</v>
      </c>
      <c r="AJ27" s="11">
        <f t="shared" si="0"/>
        <v>537.5</v>
      </c>
      <c r="AK27" s="11">
        <f t="shared" si="0"/>
        <v>2604.7249999999999</v>
      </c>
      <c r="AL27" s="11">
        <f t="shared" si="0"/>
        <v>752.5</v>
      </c>
    </row>
    <row r="28" spans="1:38" ht="12.75" customHeight="1" x14ac:dyDescent="0.2">
      <c r="A28" s="9"/>
      <c r="B28" s="9"/>
      <c r="C28" s="9"/>
      <c r="D28" s="9"/>
      <c r="E28" s="12"/>
      <c r="G28" s="9"/>
      <c r="H28" s="9"/>
      <c r="I28" s="9"/>
      <c r="J28" s="9"/>
      <c r="K28" s="9"/>
      <c r="L28" s="9"/>
      <c r="M28" s="9"/>
      <c r="N28" s="9"/>
      <c r="O28" s="9"/>
      <c r="P28" s="9"/>
      <c r="Q28" s="32"/>
      <c r="R28" s="32"/>
      <c r="S28" s="32"/>
      <c r="T28" s="32"/>
      <c r="U28" s="32"/>
      <c r="V28" s="32"/>
      <c r="W28" s="32"/>
      <c r="X28" s="32"/>
      <c r="Y28" s="32"/>
      <c r="Z28" s="32"/>
      <c r="AA28" s="32"/>
      <c r="AB28" s="32"/>
      <c r="AC28" s="32"/>
      <c r="AD28" s="32"/>
      <c r="AE28" s="32"/>
      <c r="AF28" s="32"/>
      <c r="AG28" s="32"/>
      <c r="AH28" s="32"/>
      <c r="AI28" s="32"/>
      <c r="AJ28" s="32"/>
      <c r="AK28" s="32"/>
      <c r="AL28" s="32"/>
    </row>
    <row r="29" spans="1:38" ht="12.75" customHeight="1" x14ac:dyDescent="0.2">
      <c r="A29" s="31" t="s">
        <v>100</v>
      </c>
      <c r="B29" s="9"/>
      <c r="C29" s="9"/>
      <c r="D29" s="9"/>
      <c r="E29" s="12"/>
      <c r="G29" s="9"/>
      <c r="H29" s="9"/>
      <c r="I29" s="9"/>
      <c r="J29" s="9"/>
      <c r="K29" s="9"/>
      <c r="L29" s="9"/>
      <c r="M29" s="9"/>
      <c r="N29" s="9"/>
      <c r="O29" s="9"/>
      <c r="P29" s="9"/>
      <c r="Q29" s="32"/>
      <c r="R29" s="32"/>
      <c r="S29" s="32"/>
      <c r="T29" s="32"/>
      <c r="U29" s="32"/>
      <c r="V29" s="32"/>
      <c r="W29" s="32"/>
      <c r="X29" s="32"/>
      <c r="Y29" s="32"/>
      <c r="Z29" s="32"/>
      <c r="AA29" s="32"/>
      <c r="AB29" s="32"/>
      <c r="AC29" s="32"/>
      <c r="AD29" s="32"/>
      <c r="AE29" s="32"/>
      <c r="AF29" s="32"/>
      <c r="AG29" s="32"/>
      <c r="AH29" s="32"/>
      <c r="AI29" s="32"/>
      <c r="AJ29" s="32"/>
      <c r="AK29" s="32"/>
      <c r="AL29" s="32"/>
    </row>
    <row r="30" spans="1:38" ht="12.75" customHeight="1" x14ac:dyDescent="0.2">
      <c r="A30" s="9"/>
      <c r="B30" s="31" t="s">
        <v>99</v>
      </c>
      <c r="C30" s="9"/>
      <c r="D30" s="9"/>
      <c r="E30" s="12" t="s">
        <v>98</v>
      </c>
      <c r="G30" s="36">
        <v>23.5</v>
      </c>
      <c r="H30" s="41">
        <v>30</v>
      </c>
      <c r="I30" s="36">
        <v>32</v>
      </c>
      <c r="J30" s="36">
        <v>27.5</v>
      </c>
      <c r="K30" s="36">
        <v>31.8</v>
      </c>
      <c r="L30" s="36">
        <v>27.5</v>
      </c>
      <c r="M30" s="36">
        <v>26</v>
      </c>
      <c r="N30" s="36">
        <v>35</v>
      </c>
      <c r="O30" s="36">
        <v>17</v>
      </c>
      <c r="P30" s="36">
        <v>35</v>
      </c>
      <c r="Q30" s="36">
        <v>16.5</v>
      </c>
      <c r="R30" s="36">
        <v>20.7</v>
      </c>
      <c r="S30" s="36">
        <v>16</v>
      </c>
      <c r="T30" s="36">
        <v>29</v>
      </c>
      <c r="U30" s="36">
        <v>45.3</v>
      </c>
      <c r="V30" s="36">
        <v>22</v>
      </c>
      <c r="W30" s="36">
        <v>36</v>
      </c>
      <c r="X30" s="36">
        <v>34</v>
      </c>
      <c r="Y30" s="36">
        <v>22.7</v>
      </c>
      <c r="Z30" s="41">
        <v>30</v>
      </c>
      <c r="AA30" s="36">
        <v>39.5</v>
      </c>
      <c r="AB30" s="36">
        <v>36</v>
      </c>
      <c r="AC30" s="36">
        <v>29.9</v>
      </c>
      <c r="AD30" s="36">
        <v>16</v>
      </c>
      <c r="AE30" s="36">
        <v>21.5</v>
      </c>
      <c r="AF30" s="36">
        <v>20</v>
      </c>
      <c r="AG30" s="36">
        <v>30</v>
      </c>
      <c r="AH30" s="36">
        <v>14.7</v>
      </c>
      <c r="AI30" s="36">
        <v>17</v>
      </c>
      <c r="AJ30" s="36">
        <v>18.5</v>
      </c>
      <c r="AK30" s="36">
        <v>31.5</v>
      </c>
      <c r="AL30" s="36">
        <v>8</v>
      </c>
    </row>
    <row r="31" spans="1:38" ht="12.75" customHeight="1" x14ac:dyDescent="0.2">
      <c r="A31" s="9"/>
      <c r="B31" s="29" t="s">
        <v>97</v>
      </c>
      <c r="C31" s="9"/>
      <c r="D31" s="9"/>
      <c r="E31" s="12"/>
      <c r="G31" s="53"/>
      <c r="H31" s="53"/>
      <c r="I31" s="53"/>
      <c r="J31" s="53"/>
      <c r="K31" s="53"/>
      <c r="L31" s="53"/>
      <c r="M31" s="53"/>
      <c r="N31" s="53"/>
      <c r="O31" s="53"/>
      <c r="P31" s="53"/>
      <c r="Q31" s="52"/>
      <c r="R31" s="52"/>
      <c r="S31" s="52"/>
      <c r="T31" s="52"/>
      <c r="U31" s="52"/>
      <c r="V31" s="52"/>
      <c r="W31" s="52"/>
      <c r="X31" s="52"/>
      <c r="Y31" s="52"/>
      <c r="Z31" s="52"/>
      <c r="AA31" s="52"/>
      <c r="AB31" s="52"/>
      <c r="AC31" s="52"/>
      <c r="AD31" s="52"/>
      <c r="AE31" s="52"/>
      <c r="AF31" s="52"/>
      <c r="AG31" s="52"/>
      <c r="AH31" s="52"/>
      <c r="AI31" s="52"/>
      <c r="AJ31" s="52"/>
      <c r="AK31" s="52"/>
      <c r="AL31" s="52"/>
    </row>
    <row r="32" spans="1:38" ht="12.75" customHeight="1" x14ac:dyDescent="0.2">
      <c r="A32" s="9"/>
      <c r="D32" s="9" t="s">
        <v>96</v>
      </c>
      <c r="E32" s="12" t="s">
        <v>89</v>
      </c>
      <c r="G32" s="11">
        <v>2</v>
      </c>
      <c r="H32" s="11">
        <v>2</v>
      </c>
      <c r="I32" s="11">
        <v>2</v>
      </c>
      <c r="J32" s="11">
        <v>2</v>
      </c>
      <c r="K32" s="11">
        <v>2</v>
      </c>
      <c r="L32" s="11">
        <v>2</v>
      </c>
      <c r="M32" s="11">
        <v>2</v>
      </c>
      <c r="N32" s="11">
        <v>2</v>
      </c>
      <c r="O32" s="11">
        <v>2</v>
      </c>
      <c r="P32" s="11">
        <v>2</v>
      </c>
      <c r="Q32" s="11">
        <v>2</v>
      </c>
      <c r="R32" s="11">
        <v>2</v>
      </c>
      <c r="S32" s="11">
        <v>2</v>
      </c>
      <c r="T32" s="11">
        <v>2</v>
      </c>
      <c r="U32" s="11">
        <v>2</v>
      </c>
      <c r="V32" s="11">
        <v>2</v>
      </c>
      <c r="W32" s="11">
        <v>2</v>
      </c>
      <c r="X32" s="11">
        <v>2</v>
      </c>
      <c r="Y32" s="11">
        <v>2</v>
      </c>
      <c r="Z32" s="11">
        <v>2</v>
      </c>
      <c r="AA32" s="11">
        <v>2</v>
      </c>
      <c r="AB32" s="11">
        <v>2</v>
      </c>
      <c r="AC32" s="11">
        <v>2</v>
      </c>
      <c r="AD32" s="11">
        <v>2</v>
      </c>
      <c r="AE32" s="11">
        <v>2</v>
      </c>
      <c r="AF32" s="11">
        <v>2</v>
      </c>
      <c r="AG32" s="11">
        <v>2</v>
      </c>
      <c r="AH32" s="11">
        <v>2</v>
      </c>
      <c r="AI32" s="11">
        <v>2</v>
      </c>
      <c r="AJ32" s="11">
        <v>2</v>
      </c>
      <c r="AK32" s="11">
        <v>2</v>
      </c>
      <c r="AL32" s="11">
        <v>2</v>
      </c>
    </row>
    <row r="33" spans="1:38" ht="12.75" customHeight="1" x14ac:dyDescent="0.2">
      <c r="A33" s="9"/>
      <c r="B33" s="51"/>
      <c r="D33" s="9" t="s">
        <v>95</v>
      </c>
      <c r="E33" s="12" t="s">
        <v>89</v>
      </c>
      <c r="G33" s="11">
        <v>6</v>
      </c>
      <c r="H33" s="11">
        <v>6</v>
      </c>
      <c r="I33" s="11">
        <v>6</v>
      </c>
      <c r="J33" s="11">
        <v>6</v>
      </c>
      <c r="K33" s="11">
        <v>6</v>
      </c>
      <c r="L33" s="11">
        <v>6</v>
      </c>
      <c r="M33" s="11">
        <v>6</v>
      </c>
      <c r="N33" s="11">
        <v>6</v>
      </c>
      <c r="O33" s="11">
        <v>6</v>
      </c>
      <c r="P33" s="11">
        <v>6</v>
      </c>
      <c r="Q33" s="11">
        <v>6</v>
      </c>
      <c r="R33" s="11">
        <v>6</v>
      </c>
      <c r="S33" s="11">
        <v>6</v>
      </c>
      <c r="T33" s="11">
        <v>6</v>
      </c>
      <c r="U33" s="11">
        <v>6</v>
      </c>
      <c r="V33" s="11">
        <v>6</v>
      </c>
      <c r="W33" s="11">
        <v>6</v>
      </c>
      <c r="X33" s="11">
        <v>6</v>
      </c>
      <c r="Y33" s="11">
        <v>6</v>
      </c>
      <c r="Z33" s="11">
        <v>6</v>
      </c>
      <c r="AA33" s="11">
        <v>6</v>
      </c>
      <c r="AB33" s="11">
        <v>6</v>
      </c>
      <c r="AC33" s="11">
        <v>6</v>
      </c>
      <c r="AD33" s="11">
        <v>6</v>
      </c>
      <c r="AE33" s="11">
        <v>6</v>
      </c>
      <c r="AF33" s="11">
        <v>6</v>
      </c>
      <c r="AG33" s="11">
        <v>6</v>
      </c>
      <c r="AH33" s="11">
        <v>6</v>
      </c>
      <c r="AI33" s="11">
        <v>6</v>
      </c>
      <c r="AJ33" s="11">
        <v>6</v>
      </c>
      <c r="AK33" s="11">
        <v>6</v>
      </c>
      <c r="AL33" s="11">
        <v>6</v>
      </c>
    </row>
    <row r="34" spans="1:38" ht="12.75" customHeight="1" x14ac:dyDescent="0.2">
      <c r="A34" s="9"/>
      <c r="B34" s="50"/>
      <c r="D34" s="9" t="s">
        <v>94</v>
      </c>
      <c r="E34" s="12" t="s">
        <v>89</v>
      </c>
      <c r="G34" s="11">
        <v>84</v>
      </c>
      <c r="H34" s="11">
        <v>84</v>
      </c>
      <c r="I34" s="11">
        <v>84</v>
      </c>
      <c r="J34" s="11">
        <v>84</v>
      </c>
      <c r="K34" s="11">
        <v>84</v>
      </c>
      <c r="L34" s="11">
        <v>84</v>
      </c>
      <c r="M34" s="11">
        <v>84</v>
      </c>
      <c r="N34" s="11">
        <v>84</v>
      </c>
      <c r="O34" s="11">
        <v>84</v>
      </c>
      <c r="P34" s="11">
        <v>84</v>
      </c>
      <c r="Q34" s="11">
        <v>84</v>
      </c>
      <c r="R34" s="11">
        <v>84</v>
      </c>
      <c r="S34" s="11">
        <v>84</v>
      </c>
      <c r="T34" s="11">
        <v>84</v>
      </c>
      <c r="U34" s="11">
        <v>84</v>
      </c>
      <c r="V34" s="11">
        <v>84</v>
      </c>
      <c r="W34" s="11">
        <v>84</v>
      </c>
      <c r="X34" s="11">
        <v>84</v>
      </c>
      <c r="Y34" s="11">
        <v>84</v>
      </c>
      <c r="Z34" s="11">
        <v>84</v>
      </c>
      <c r="AA34" s="11">
        <v>84</v>
      </c>
      <c r="AB34" s="11">
        <v>84</v>
      </c>
      <c r="AC34" s="11">
        <v>84</v>
      </c>
      <c r="AD34" s="11">
        <v>84</v>
      </c>
      <c r="AE34" s="11">
        <v>84</v>
      </c>
      <c r="AF34" s="11">
        <v>84</v>
      </c>
      <c r="AG34" s="11">
        <v>84</v>
      </c>
      <c r="AH34" s="11">
        <v>84</v>
      </c>
      <c r="AI34" s="11">
        <v>84</v>
      </c>
      <c r="AJ34" s="11">
        <v>84</v>
      </c>
      <c r="AK34" s="11">
        <v>84</v>
      </c>
      <c r="AL34" s="11">
        <v>84</v>
      </c>
    </row>
    <row r="35" spans="1:38" ht="12.75" customHeight="1" x14ac:dyDescent="0.2">
      <c r="A35" s="9"/>
      <c r="B35" s="50"/>
      <c r="D35" s="9" t="s">
        <v>93</v>
      </c>
      <c r="E35" s="12" t="s">
        <v>89</v>
      </c>
      <c r="G35" s="11">
        <v>4</v>
      </c>
      <c r="H35" s="11">
        <v>4</v>
      </c>
      <c r="I35" s="11">
        <v>4</v>
      </c>
      <c r="J35" s="11">
        <v>4</v>
      </c>
      <c r="K35" s="11">
        <v>4</v>
      </c>
      <c r="L35" s="11">
        <v>4</v>
      </c>
      <c r="M35" s="11">
        <v>4</v>
      </c>
      <c r="N35" s="11">
        <v>4</v>
      </c>
      <c r="O35" s="11">
        <v>4</v>
      </c>
      <c r="P35" s="11">
        <v>4</v>
      </c>
      <c r="Q35" s="11">
        <v>4</v>
      </c>
      <c r="R35" s="11">
        <v>4</v>
      </c>
      <c r="S35" s="11">
        <v>4</v>
      </c>
      <c r="T35" s="11">
        <v>4</v>
      </c>
      <c r="U35" s="11">
        <v>4</v>
      </c>
      <c r="V35" s="11">
        <v>4</v>
      </c>
      <c r="W35" s="11">
        <v>4</v>
      </c>
      <c r="X35" s="11">
        <v>4</v>
      </c>
      <c r="Y35" s="11">
        <v>4</v>
      </c>
      <c r="Z35" s="11">
        <v>4</v>
      </c>
      <c r="AA35" s="11">
        <v>4</v>
      </c>
      <c r="AB35" s="11">
        <v>4</v>
      </c>
      <c r="AC35" s="11">
        <v>4</v>
      </c>
      <c r="AD35" s="11">
        <v>4</v>
      </c>
      <c r="AE35" s="11">
        <v>4</v>
      </c>
      <c r="AF35" s="11">
        <v>4</v>
      </c>
      <c r="AG35" s="11">
        <v>4</v>
      </c>
      <c r="AH35" s="11">
        <v>4</v>
      </c>
      <c r="AI35" s="11">
        <v>4</v>
      </c>
      <c r="AJ35" s="11">
        <v>4</v>
      </c>
      <c r="AK35" s="11">
        <v>4</v>
      </c>
      <c r="AL35" s="11">
        <v>4</v>
      </c>
    </row>
    <row r="36" spans="1:38" ht="12.75" customHeight="1" x14ac:dyDescent="0.2">
      <c r="A36" s="9"/>
      <c r="B36" s="50"/>
      <c r="D36" s="9" t="s">
        <v>92</v>
      </c>
      <c r="E36" s="12" t="s">
        <v>89</v>
      </c>
      <c r="G36" s="11">
        <v>2</v>
      </c>
      <c r="H36" s="11">
        <v>2</v>
      </c>
      <c r="I36" s="11">
        <v>2</v>
      </c>
      <c r="J36" s="11">
        <v>2</v>
      </c>
      <c r="K36" s="11">
        <v>2</v>
      </c>
      <c r="L36" s="11">
        <v>2</v>
      </c>
      <c r="M36" s="11">
        <v>2</v>
      </c>
      <c r="N36" s="11">
        <v>2</v>
      </c>
      <c r="O36" s="11">
        <v>2</v>
      </c>
      <c r="P36" s="11">
        <v>2</v>
      </c>
      <c r="Q36" s="11">
        <v>2</v>
      </c>
      <c r="R36" s="11">
        <v>2</v>
      </c>
      <c r="S36" s="11">
        <v>2</v>
      </c>
      <c r="T36" s="11">
        <v>2</v>
      </c>
      <c r="U36" s="11">
        <v>2</v>
      </c>
      <c r="V36" s="11">
        <v>2</v>
      </c>
      <c r="W36" s="11">
        <v>2</v>
      </c>
      <c r="X36" s="11">
        <v>2</v>
      </c>
      <c r="Y36" s="11">
        <v>2</v>
      </c>
      <c r="Z36" s="11">
        <v>2</v>
      </c>
      <c r="AA36" s="11">
        <v>2</v>
      </c>
      <c r="AB36" s="11">
        <v>2</v>
      </c>
      <c r="AC36" s="11">
        <v>2</v>
      </c>
      <c r="AD36" s="11">
        <v>2</v>
      </c>
      <c r="AE36" s="11">
        <v>2</v>
      </c>
      <c r="AF36" s="11">
        <v>2</v>
      </c>
      <c r="AG36" s="11">
        <v>2</v>
      </c>
      <c r="AH36" s="11">
        <v>2</v>
      </c>
      <c r="AI36" s="11">
        <v>2</v>
      </c>
      <c r="AJ36" s="11">
        <v>2</v>
      </c>
      <c r="AK36" s="11">
        <v>2</v>
      </c>
      <c r="AL36" s="11">
        <v>2</v>
      </c>
    </row>
    <row r="37" spans="1:38" ht="12.75" customHeight="1" x14ac:dyDescent="0.2">
      <c r="A37" s="9"/>
      <c r="B37" s="9"/>
      <c r="D37" s="9" t="s">
        <v>91</v>
      </c>
      <c r="E37" s="12" t="s">
        <v>89</v>
      </c>
      <c r="G37" s="11">
        <v>1</v>
      </c>
      <c r="H37" s="11">
        <v>1</v>
      </c>
      <c r="I37" s="11">
        <v>1</v>
      </c>
      <c r="J37" s="11">
        <v>1</v>
      </c>
      <c r="K37" s="11">
        <v>1</v>
      </c>
      <c r="L37" s="11">
        <v>1</v>
      </c>
      <c r="M37" s="11">
        <v>1</v>
      </c>
      <c r="N37" s="11">
        <v>1</v>
      </c>
      <c r="O37" s="11">
        <v>1</v>
      </c>
      <c r="P37" s="11">
        <v>1</v>
      </c>
      <c r="Q37" s="11">
        <v>1</v>
      </c>
      <c r="R37" s="11">
        <v>1</v>
      </c>
      <c r="S37" s="11">
        <v>1</v>
      </c>
      <c r="T37" s="11">
        <v>1</v>
      </c>
      <c r="U37" s="11">
        <v>1</v>
      </c>
      <c r="V37" s="11">
        <v>1</v>
      </c>
      <c r="W37" s="11">
        <v>1</v>
      </c>
      <c r="X37" s="11">
        <v>1</v>
      </c>
      <c r="Y37" s="11">
        <v>1</v>
      </c>
      <c r="Z37" s="11">
        <v>1</v>
      </c>
      <c r="AA37" s="11">
        <v>1</v>
      </c>
      <c r="AB37" s="11">
        <v>1</v>
      </c>
      <c r="AC37" s="11">
        <v>1</v>
      </c>
      <c r="AD37" s="11">
        <v>1</v>
      </c>
      <c r="AE37" s="11">
        <v>1</v>
      </c>
      <c r="AF37" s="11">
        <v>1</v>
      </c>
      <c r="AG37" s="11">
        <v>1</v>
      </c>
      <c r="AH37" s="11">
        <v>1</v>
      </c>
      <c r="AI37" s="11">
        <v>1</v>
      </c>
      <c r="AJ37" s="11">
        <v>1</v>
      </c>
      <c r="AK37" s="11">
        <v>1</v>
      </c>
      <c r="AL37" s="11">
        <v>1</v>
      </c>
    </row>
    <row r="38" spans="1:38" ht="12.75" customHeight="1" x14ac:dyDescent="0.2">
      <c r="A38" s="9"/>
      <c r="B38" s="9"/>
      <c r="D38" s="9" t="s">
        <v>90</v>
      </c>
      <c r="E38" s="12" t="s">
        <v>89</v>
      </c>
      <c r="G38" s="11">
        <v>1</v>
      </c>
      <c r="H38" s="11">
        <v>1</v>
      </c>
      <c r="I38" s="11">
        <v>1</v>
      </c>
      <c r="J38" s="11">
        <v>1</v>
      </c>
      <c r="K38" s="11">
        <v>1</v>
      </c>
      <c r="L38" s="11">
        <v>1</v>
      </c>
      <c r="M38" s="11">
        <v>1</v>
      </c>
      <c r="N38" s="11">
        <v>1</v>
      </c>
      <c r="O38" s="11">
        <v>1</v>
      </c>
      <c r="P38" s="11">
        <v>1</v>
      </c>
      <c r="Q38" s="11">
        <v>1</v>
      </c>
      <c r="R38" s="11">
        <v>1</v>
      </c>
      <c r="S38" s="11">
        <v>1</v>
      </c>
      <c r="T38" s="11">
        <v>1</v>
      </c>
      <c r="U38" s="11">
        <v>1</v>
      </c>
      <c r="V38" s="11">
        <v>1</v>
      </c>
      <c r="W38" s="11">
        <v>1</v>
      </c>
      <c r="X38" s="11">
        <v>1</v>
      </c>
      <c r="Y38" s="11">
        <v>1</v>
      </c>
      <c r="Z38" s="11">
        <v>1</v>
      </c>
      <c r="AA38" s="11">
        <v>1</v>
      </c>
      <c r="AB38" s="11">
        <v>1</v>
      </c>
      <c r="AC38" s="11">
        <v>1</v>
      </c>
      <c r="AD38" s="11">
        <v>1</v>
      </c>
      <c r="AE38" s="11">
        <v>1</v>
      </c>
      <c r="AF38" s="11">
        <v>1</v>
      </c>
      <c r="AG38" s="11">
        <v>1</v>
      </c>
      <c r="AH38" s="11">
        <v>1</v>
      </c>
      <c r="AI38" s="11">
        <v>1</v>
      </c>
      <c r="AJ38" s="11">
        <v>1</v>
      </c>
      <c r="AK38" s="11">
        <v>1</v>
      </c>
      <c r="AL38" s="11">
        <v>1</v>
      </c>
    </row>
    <row r="39" spans="1:38" ht="12.75" customHeight="1" x14ac:dyDescent="0.2">
      <c r="A39" s="9"/>
      <c r="B39" s="9"/>
      <c r="D39" s="9"/>
      <c r="E39" s="12"/>
      <c r="G39" s="49"/>
      <c r="H39" s="49"/>
      <c r="I39" s="49"/>
      <c r="J39" s="49"/>
      <c r="K39" s="49"/>
      <c r="L39" s="49"/>
      <c r="M39" s="49"/>
      <c r="N39" s="49"/>
      <c r="O39" s="49"/>
      <c r="P39" s="49"/>
      <c r="Q39" s="48"/>
      <c r="R39" s="48"/>
      <c r="S39" s="48"/>
      <c r="T39" s="48"/>
      <c r="U39" s="48"/>
      <c r="V39" s="48"/>
      <c r="W39" s="48"/>
      <c r="X39" s="48"/>
      <c r="Y39" s="48"/>
      <c r="Z39" s="48"/>
      <c r="AA39" s="48"/>
      <c r="AB39" s="48"/>
      <c r="AC39" s="48"/>
      <c r="AD39" s="48"/>
      <c r="AE39" s="48"/>
      <c r="AF39" s="48"/>
      <c r="AG39" s="48"/>
      <c r="AH39" s="48"/>
      <c r="AI39" s="48"/>
      <c r="AJ39" s="48"/>
      <c r="AK39" s="48"/>
      <c r="AL39" s="48"/>
    </row>
    <row r="40" spans="1:38" ht="12.75" customHeight="1" x14ac:dyDescent="0.25">
      <c r="A40" s="31" t="s">
        <v>88</v>
      </c>
      <c r="B40" s="9"/>
      <c r="C40" s="9"/>
      <c r="D40" s="9"/>
      <c r="E40" s="12"/>
      <c r="G40" s="47"/>
      <c r="H40" s="47"/>
      <c r="I40" s="47"/>
      <c r="J40" s="47"/>
      <c r="K40" s="47"/>
      <c r="L40" s="47"/>
      <c r="M40" s="47"/>
      <c r="N40" s="47"/>
      <c r="O40" s="47"/>
      <c r="P40" s="47"/>
      <c r="Q40" s="46"/>
      <c r="R40" s="46"/>
      <c r="S40" s="46"/>
      <c r="T40" s="46"/>
      <c r="U40" s="46"/>
      <c r="V40" s="46"/>
      <c r="W40" s="46"/>
      <c r="X40" s="46"/>
      <c r="Y40" s="46"/>
      <c r="Z40" s="46"/>
      <c r="AA40" s="46"/>
      <c r="AB40" s="46"/>
      <c r="AC40" s="46"/>
      <c r="AD40" s="46"/>
      <c r="AE40" s="46"/>
      <c r="AF40" s="46"/>
      <c r="AG40" s="46"/>
      <c r="AH40" s="46"/>
      <c r="AI40" s="46"/>
      <c r="AJ40" s="46"/>
      <c r="AK40" s="46"/>
      <c r="AL40" s="46"/>
    </row>
    <row r="41" spans="1:38" ht="12.75" customHeight="1" x14ac:dyDescent="0.25">
      <c r="A41" s="45" t="s">
        <v>87</v>
      </c>
      <c r="B41" s="9"/>
      <c r="C41" s="9"/>
      <c r="D41" s="9"/>
      <c r="E41" s="12"/>
      <c r="G41" s="44"/>
      <c r="H41" s="44"/>
      <c r="I41" s="44"/>
      <c r="J41" s="44"/>
      <c r="K41" s="44"/>
      <c r="L41" s="44"/>
      <c r="M41" s="44"/>
      <c r="N41" s="44"/>
      <c r="O41" s="44"/>
      <c r="P41" s="44"/>
      <c r="Q41" s="43"/>
      <c r="R41" s="43"/>
      <c r="S41" s="43"/>
      <c r="T41" s="43"/>
      <c r="U41" s="43"/>
      <c r="V41" s="43"/>
      <c r="W41" s="43"/>
      <c r="X41" s="43"/>
      <c r="Y41" s="43"/>
      <c r="Z41" s="43"/>
      <c r="AA41" s="43"/>
      <c r="AB41" s="43"/>
      <c r="AC41" s="43"/>
      <c r="AD41" s="43"/>
      <c r="AE41" s="43"/>
      <c r="AF41" s="43"/>
      <c r="AG41" s="43"/>
      <c r="AH41" s="43"/>
      <c r="AI41" s="43"/>
      <c r="AJ41" s="43"/>
      <c r="AK41" s="43"/>
      <c r="AL41" s="43"/>
    </row>
    <row r="42" spans="1:38" ht="12.75" customHeight="1" x14ac:dyDescent="0.2">
      <c r="A42" s="9"/>
      <c r="B42" s="31" t="s">
        <v>86</v>
      </c>
      <c r="C42" s="9"/>
      <c r="D42" s="9"/>
      <c r="E42" s="12" t="s">
        <v>70</v>
      </c>
      <c r="G42" s="36">
        <v>621</v>
      </c>
      <c r="H42" s="36">
        <v>461</v>
      </c>
      <c r="I42" s="36">
        <v>2377</v>
      </c>
      <c r="J42" s="36">
        <v>714</v>
      </c>
      <c r="K42" s="36">
        <v>2874</v>
      </c>
      <c r="L42" s="36">
        <v>1680</v>
      </c>
      <c r="M42" s="36">
        <v>315</v>
      </c>
      <c r="N42" s="36">
        <v>479</v>
      </c>
      <c r="O42" s="36">
        <v>101</v>
      </c>
      <c r="P42" s="36">
        <v>273</v>
      </c>
      <c r="Q42" s="36">
        <v>225</v>
      </c>
      <c r="R42" s="41">
        <v>13</v>
      </c>
      <c r="S42" s="36">
        <v>318</v>
      </c>
      <c r="T42" s="41">
        <v>13</v>
      </c>
      <c r="U42" s="36">
        <v>9927</v>
      </c>
      <c r="V42" s="36">
        <v>2015</v>
      </c>
      <c r="W42" s="36">
        <v>461</v>
      </c>
      <c r="X42" s="36">
        <v>3318</v>
      </c>
      <c r="Y42" s="36">
        <v>195</v>
      </c>
      <c r="Z42" s="36">
        <v>1824</v>
      </c>
      <c r="AA42" s="36">
        <v>422</v>
      </c>
      <c r="AB42" s="36">
        <v>1183</v>
      </c>
      <c r="AC42" s="36">
        <v>592</v>
      </c>
      <c r="AD42" s="36">
        <v>183</v>
      </c>
      <c r="AE42" s="36">
        <v>777</v>
      </c>
      <c r="AF42" s="36">
        <v>1138</v>
      </c>
      <c r="AG42" s="36">
        <v>946</v>
      </c>
      <c r="AH42" s="41">
        <v>13</v>
      </c>
      <c r="AI42" s="36">
        <v>670</v>
      </c>
      <c r="AJ42" s="36">
        <v>322</v>
      </c>
      <c r="AK42" s="36">
        <v>553</v>
      </c>
      <c r="AL42" s="36">
        <v>105</v>
      </c>
    </row>
    <row r="43" spans="1:38" ht="12.75" customHeight="1" x14ac:dyDescent="0.2">
      <c r="A43" s="9"/>
      <c r="B43" s="31" t="s">
        <v>85</v>
      </c>
      <c r="C43" s="9"/>
      <c r="D43" s="9"/>
      <c r="E43" s="12" t="s">
        <v>83</v>
      </c>
      <c r="G43" s="36">
        <v>16.600000000000001</v>
      </c>
      <c r="H43" s="36">
        <v>0.69</v>
      </c>
      <c r="I43" s="36">
        <v>0.7</v>
      </c>
      <c r="J43" s="36">
        <v>2.0499999999999998</v>
      </c>
      <c r="K43" s="36">
        <v>3.83</v>
      </c>
      <c r="L43" s="36">
        <v>1.65</v>
      </c>
      <c r="M43" s="36">
        <v>0.56999999999999995</v>
      </c>
      <c r="N43" s="36">
        <v>1.69</v>
      </c>
      <c r="O43" s="36">
        <v>12.5</v>
      </c>
      <c r="P43" s="36">
        <v>1.44</v>
      </c>
      <c r="Q43" s="36">
        <v>1.21</v>
      </c>
      <c r="R43" s="36">
        <v>11.4</v>
      </c>
      <c r="S43" s="36">
        <v>25.9</v>
      </c>
      <c r="T43" s="36">
        <v>13.6</v>
      </c>
      <c r="U43" s="36">
        <v>1.04</v>
      </c>
      <c r="V43" s="36">
        <v>6.06</v>
      </c>
      <c r="W43" s="36">
        <v>21.7</v>
      </c>
      <c r="X43" s="36">
        <v>0.45</v>
      </c>
      <c r="Y43" s="36">
        <v>22</v>
      </c>
      <c r="Z43" s="36">
        <v>0.34</v>
      </c>
      <c r="AA43" s="36">
        <v>0.92</v>
      </c>
      <c r="AB43" s="36">
        <v>17.600000000000001</v>
      </c>
      <c r="AC43" s="36">
        <v>10.199999999999999</v>
      </c>
      <c r="AD43" s="36">
        <v>0.85</v>
      </c>
      <c r="AE43" s="36">
        <v>2.27</v>
      </c>
      <c r="AF43" s="36">
        <v>0.18</v>
      </c>
      <c r="AG43" s="36">
        <v>9.42</v>
      </c>
      <c r="AH43" s="36">
        <v>0.13</v>
      </c>
      <c r="AI43" s="36">
        <v>1.97</v>
      </c>
      <c r="AJ43" s="36">
        <v>36.1</v>
      </c>
      <c r="AK43" s="36">
        <v>33</v>
      </c>
      <c r="AL43" s="36">
        <v>30.7</v>
      </c>
    </row>
    <row r="44" spans="1:38" ht="12.75" customHeight="1" x14ac:dyDescent="0.2">
      <c r="A44" s="9"/>
      <c r="B44" s="29" t="s">
        <v>84</v>
      </c>
      <c r="C44" s="9"/>
      <c r="D44" s="9"/>
      <c r="E44" s="12" t="s">
        <v>83</v>
      </c>
      <c r="G44" s="37" t="s">
        <v>1</v>
      </c>
      <c r="H44" s="37" t="s">
        <v>1</v>
      </c>
      <c r="I44" s="37" t="s">
        <v>1</v>
      </c>
      <c r="J44" s="37" t="s">
        <v>1</v>
      </c>
      <c r="K44" s="37" t="s">
        <v>1</v>
      </c>
      <c r="L44" s="37">
        <v>1.99</v>
      </c>
      <c r="M44" s="37" t="s">
        <v>1</v>
      </c>
      <c r="N44" s="37" t="s">
        <v>1</v>
      </c>
      <c r="O44" s="37" t="s">
        <v>1</v>
      </c>
      <c r="P44" s="37" t="s">
        <v>1</v>
      </c>
      <c r="Q44" s="37" t="s">
        <v>1</v>
      </c>
      <c r="R44" s="37" t="s">
        <v>1</v>
      </c>
      <c r="S44" s="37" t="s">
        <v>1</v>
      </c>
      <c r="T44" s="37" t="s">
        <v>1</v>
      </c>
      <c r="U44" s="37" t="s">
        <v>1</v>
      </c>
      <c r="V44" s="37" t="s">
        <v>1</v>
      </c>
      <c r="W44" s="37" t="s">
        <v>1</v>
      </c>
      <c r="X44" s="37" t="s">
        <v>1</v>
      </c>
      <c r="Y44" s="37" t="s">
        <v>1</v>
      </c>
      <c r="Z44" s="37" t="s">
        <v>1</v>
      </c>
      <c r="AA44" s="37" t="s">
        <v>1</v>
      </c>
      <c r="AB44" s="37" t="s">
        <v>1</v>
      </c>
      <c r="AC44" s="37">
        <v>11.1</v>
      </c>
      <c r="AD44" s="37" t="s">
        <v>1</v>
      </c>
      <c r="AE44" s="37" t="s">
        <v>1</v>
      </c>
      <c r="AF44" s="37" t="s">
        <v>1</v>
      </c>
      <c r="AG44" s="37" t="s">
        <v>1</v>
      </c>
      <c r="AH44" s="37" t="s">
        <v>1</v>
      </c>
      <c r="AI44" s="37" t="s">
        <v>1</v>
      </c>
      <c r="AJ44" s="37">
        <v>38.700000000000003</v>
      </c>
      <c r="AK44" s="37" t="s">
        <v>1</v>
      </c>
      <c r="AL44" s="37" t="s">
        <v>1</v>
      </c>
    </row>
    <row r="45" spans="1:38" ht="12.75" customHeight="1" x14ac:dyDescent="0.2">
      <c r="A45" s="9"/>
      <c r="B45" s="29" t="s">
        <v>82</v>
      </c>
      <c r="C45" s="9"/>
      <c r="D45" s="9"/>
      <c r="E45" s="12" t="s">
        <v>70</v>
      </c>
      <c r="G45" s="37" t="s">
        <v>1</v>
      </c>
      <c r="H45" s="37" t="s">
        <v>1</v>
      </c>
      <c r="I45" s="37" t="s">
        <v>1</v>
      </c>
      <c r="J45" s="37" t="s">
        <v>1</v>
      </c>
      <c r="K45" s="37" t="s">
        <v>1</v>
      </c>
      <c r="L45" s="37" t="s">
        <v>1</v>
      </c>
      <c r="M45" s="37" t="s">
        <v>1</v>
      </c>
      <c r="N45" s="37" t="s">
        <v>1</v>
      </c>
      <c r="O45" s="37" t="s">
        <v>1</v>
      </c>
      <c r="P45" s="37" t="s">
        <v>1</v>
      </c>
      <c r="Q45" s="37" t="s">
        <v>1</v>
      </c>
      <c r="R45" s="37" t="s">
        <v>1</v>
      </c>
      <c r="S45" s="37" t="s">
        <v>1</v>
      </c>
      <c r="T45" s="37" t="s">
        <v>1</v>
      </c>
      <c r="U45" s="37" t="s">
        <v>1</v>
      </c>
      <c r="V45" s="37" t="s">
        <v>1</v>
      </c>
      <c r="W45" s="37" t="s">
        <v>1</v>
      </c>
      <c r="X45" s="37" t="s">
        <v>1</v>
      </c>
      <c r="Y45" s="37" t="s">
        <v>1</v>
      </c>
      <c r="Z45" s="37" t="s">
        <v>1</v>
      </c>
      <c r="AA45" s="37" t="s">
        <v>1</v>
      </c>
      <c r="AB45" s="37" t="s">
        <v>1</v>
      </c>
      <c r="AC45" s="37" t="s">
        <v>1</v>
      </c>
      <c r="AD45" s="37" t="s">
        <v>1</v>
      </c>
      <c r="AE45" s="37" t="s">
        <v>1</v>
      </c>
      <c r="AF45" s="37" t="s">
        <v>1</v>
      </c>
      <c r="AG45" s="37" t="s">
        <v>1</v>
      </c>
      <c r="AH45" s="37" t="s">
        <v>1</v>
      </c>
      <c r="AI45" s="37" t="s">
        <v>1</v>
      </c>
      <c r="AJ45" s="37" t="s">
        <v>1</v>
      </c>
      <c r="AK45" s="37" t="s">
        <v>1</v>
      </c>
      <c r="AL45" s="37" t="s">
        <v>1</v>
      </c>
    </row>
    <row r="46" spans="1:38" ht="12.75" customHeight="1" x14ac:dyDescent="0.2">
      <c r="A46" s="9"/>
      <c r="B46" s="29" t="s">
        <v>81</v>
      </c>
      <c r="C46" s="9"/>
      <c r="D46" s="9"/>
      <c r="E46" s="12" t="s">
        <v>70</v>
      </c>
      <c r="G46" s="36" t="s">
        <v>1</v>
      </c>
      <c r="H46" s="36" t="s">
        <v>1</v>
      </c>
      <c r="I46" s="36" t="s">
        <v>1</v>
      </c>
      <c r="J46" s="36" t="s">
        <v>1</v>
      </c>
      <c r="K46" s="36" t="s">
        <v>1</v>
      </c>
      <c r="L46" s="36" t="s">
        <v>1</v>
      </c>
      <c r="M46" s="36" t="s">
        <v>1</v>
      </c>
      <c r="N46" s="36" t="s">
        <v>1</v>
      </c>
      <c r="O46" s="36" t="s">
        <v>1</v>
      </c>
      <c r="P46" s="36" t="s">
        <v>1</v>
      </c>
      <c r="Q46" s="36" t="s">
        <v>1</v>
      </c>
      <c r="R46" s="36" t="s">
        <v>1</v>
      </c>
      <c r="S46" s="36" t="s">
        <v>1</v>
      </c>
      <c r="T46" s="36" t="s">
        <v>1</v>
      </c>
      <c r="U46" s="36" t="s">
        <v>1</v>
      </c>
      <c r="V46" s="36" t="s">
        <v>1</v>
      </c>
      <c r="W46" s="36" t="s">
        <v>1</v>
      </c>
      <c r="X46" s="36" t="s">
        <v>1</v>
      </c>
      <c r="Y46" s="36" t="s">
        <v>1</v>
      </c>
      <c r="Z46" s="36" t="s">
        <v>1</v>
      </c>
      <c r="AA46" s="36" t="s">
        <v>1</v>
      </c>
      <c r="AB46" s="36" t="s">
        <v>1</v>
      </c>
      <c r="AC46" s="36" t="s">
        <v>1</v>
      </c>
      <c r="AD46" s="36" t="s">
        <v>1</v>
      </c>
      <c r="AE46" s="36" t="s">
        <v>1</v>
      </c>
      <c r="AF46" s="36" t="s">
        <v>1</v>
      </c>
      <c r="AG46" s="36" t="s">
        <v>1</v>
      </c>
      <c r="AH46" s="36" t="s">
        <v>1</v>
      </c>
      <c r="AI46" s="36" t="s">
        <v>1</v>
      </c>
      <c r="AJ46" s="36" t="s">
        <v>1</v>
      </c>
      <c r="AK46" s="36" t="s">
        <v>1</v>
      </c>
      <c r="AL46" s="36" t="s">
        <v>1</v>
      </c>
    </row>
    <row r="47" spans="1:38" ht="12.75" customHeight="1" x14ac:dyDescent="0.2">
      <c r="A47" s="9"/>
      <c r="B47" s="29" t="s">
        <v>80</v>
      </c>
      <c r="C47" s="9"/>
      <c r="D47" s="9"/>
      <c r="E47" s="12" t="s">
        <v>79</v>
      </c>
      <c r="G47" s="37" t="s">
        <v>1</v>
      </c>
      <c r="H47" s="37" t="s">
        <v>1</v>
      </c>
      <c r="I47" s="37" t="s">
        <v>1</v>
      </c>
      <c r="J47" s="37" t="s">
        <v>1</v>
      </c>
      <c r="K47" s="37" t="s">
        <v>1</v>
      </c>
      <c r="L47" s="37" t="s">
        <v>1</v>
      </c>
      <c r="M47" s="37" t="s">
        <v>1</v>
      </c>
      <c r="N47" s="37" t="s">
        <v>1</v>
      </c>
      <c r="O47" s="37">
        <v>0.52</v>
      </c>
      <c r="P47" s="37" t="s">
        <v>1</v>
      </c>
      <c r="Q47" s="37" t="s">
        <v>1</v>
      </c>
      <c r="R47" s="37" t="s">
        <v>1</v>
      </c>
      <c r="S47" s="37" t="s">
        <v>1</v>
      </c>
      <c r="T47" s="37" t="s">
        <v>1</v>
      </c>
      <c r="U47" s="37" t="s">
        <v>1</v>
      </c>
      <c r="V47" s="37" t="s">
        <v>1</v>
      </c>
      <c r="W47" s="37" t="s">
        <v>1</v>
      </c>
      <c r="X47" s="37" t="s">
        <v>1</v>
      </c>
      <c r="Y47" s="37" t="s">
        <v>1</v>
      </c>
      <c r="Z47" s="37" t="s">
        <v>1</v>
      </c>
      <c r="AA47" s="37" t="s">
        <v>1</v>
      </c>
      <c r="AB47" s="37" t="s">
        <v>1</v>
      </c>
      <c r="AC47" s="37" t="s">
        <v>1</v>
      </c>
      <c r="AD47" s="37" t="s">
        <v>1</v>
      </c>
      <c r="AE47" s="37" t="s">
        <v>1</v>
      </c>
      <c r="AF47" s="37" t="s">
        <v>1</v>
      </c>
      <c r="AG47" s="37" t="s">
        <v>1</v>
      </c>
      <c r="AH47" s="37" t="s">
        <v>1</v>
      </c>
      <c r="AI47" s="37" t="s">
        <v>1</v>
      </c>
      <c r="AJ47" s="37" t="s">
        <v>1</v>
      </c>
      <c r="AK47" s="37" t="s">
        <v>1</v>
      </c>
      <c r="AL47" s="37" t="s">
        <v>1</v>
      </c>
    </row>
    <row r="48" spans="1:38" ht="12.75" customHeight="1" x14ac:dyDescent="0.2">
      <c r="A48" s="9"/>
      <c r="B48" s="29" t="s">
        <v>78</v>
      </c>
      <c r="C48" s="9"/>
      <c r="D48" s="9"/>
      <c r="E48" s="12" t="s">
        <v>76</v>
      </c>
      <c r="G48" s="11">
        <v>0</v>
      </c>
      <c r="H48" s="11">
        <v>0</v>
      </c>
      <c r="I48" s="11">
        <v>0</v>
      </c>
      <c r="J48" s="11">
        <v>0</v>
      </c>
      <c r="K48" s="11">
        <v>0</v>
      </c>
      <c r="L48" s="11">
        <v>0</v>
      </c>
      <c r="M48" s="11">
        <v>0</v>
      </c>
      <c r="N48" s="11">
        <v>0</v>
      </c>
      <c r="O48" s="11">
        <v>0</v>
      </c>
      <c r="P48" s="11">
        <v>0</v>
      </c>
      <c r="Q48" s="11">
        <v>0</v>
      </c>
      <c r="R48" s="11">
        <v>0</v>
      </c>
      <c r="S48" s="11">
        <v>0</v>
      </c>
      <c r="T48" s="11">
        <v>0</v>
      </c>
      <c r="U48" s="11">
        <v>0</v>
      </c>
      <c r="V48" s="11">
        <v>0</v>
      </c>
      <c r="W48" s="11">
        <v>0</v>
      </c>
      <c r="X48" s="11">
        <v>0</v>
      </c>
      <c r="Y48" s="11">
        <v>0</v>
      </c>
      <c r="Z48" s="11">
        <v>0</v>
      </c>
      <c r="AA48" s="11">
        <v>0</v>
      </c>
      <c r="AB48" s="11">
        <v>0</v>
      </c>
      <c r="AC48" s="11">
        <v>0</v>
      </c>
      <c r="AD48" s="11">
        <v>0</v>
      </c>
      <c r="AE48" s="11">
        <v>0</v>
      </c>
      <c r="AF48" s="11">
        <v>0</v>
      </c>
      <c r="AG48" s="11">
        <v>0</v>
      </c>
      <c r="AH48" s="11">
        <v>0</v>
      </c>
      <c r="AI48" s="11">
        <v>0</v>
      </c>
      <c r="AJ48" s="11">
        <v>0</v>
      </c>
      <c r="AK48" s="11">
        <v>0</v>
      </c>
      <c r="AL48" s="11">
        <v>0</v>
      </c>
    </row>
    <row r="49" spans="1:38" ht="12.75" customHeight="1" x14ac:dyDescent="0.2">
      <c r="A49" s="9"/>
      <c r="B49" s="29" t="s">
        <v>77</v>
      </c>
      <c r="C49" s="9"/>
      <c r="D49" s="9"/>
      <c r="E49" s="12" t="s">
        <v>76</v>
      </c>
      <c r="G49" s="11">
        <v>0</v>
      </c>
      <c r="H49" s="11">
        <v>0</v>
      </c>
      <c r="I49" s="11">
        <v>0</v>
      </c>
      <c r="J49" s="11">
        <v>0</v>
      </c>
      <c r="K49" s="11">
        <v>0</v>
      </c>
      <c r="L49" s="11">
        <v>0</v>
      </c>
      <c r="M49" s="11">
        <v>0</v>
      </c>
      <c r="N49" s="11">
        <v>0</v>
      </c>
      <c r="O49" s="11">
        <v>0</v>
      </c>
      <c r="P49" s="11">
        <v>0</v>
      </c>
      <c r="Q49" s="11">
        <v>0</v>
      </c>
      <c r="R49" s="11">
        <v>0</v>
      </c>
      <c r="S49" s="11">
        <v>0</v>
      </c>
      <c r="T49" s="11">
        <v>0</v>
      </c>
      <c r="U49" s="11">
        <v>0</v>
      </c>
      <c r="V49" s="11">
        <v>0</v>
      </c>
      <c r="W49" s="11">
        <v>0</v>
      </c>
      <c r="X49" s="11">
        <v>0</v>
      </c>
      <c r="Y49" s="11">
        <v>0</v>
      </c>
      <c r="Z49" s="11">
        <v>0</v>
      </c>
      <c r="AA49" s="11">
        <v>0</v>
      </c>
      <c r="AB49" s="11">
        <v>0</v>
      </c>
      <c r="AC49" s="11">
        <v>0</v>
      </c>
      <c r="AD49" s="11">
        <v>0</v>
      </c>
      <c r="AE49" s="11">
        <v>0</v>
      </c>
      <c r="AF49" s="11">
        <v>0</v>
      </c>
      <c r="AG49" s="11">
        <v>0</v>
      </c>
      <c r="AH49" s="11">
        <v>0</v>
      </c>
      <c r="AI49" s="11">
        <v>0</v>
      </c>
      <c r="AJ49" s="11">
        <v>0</v>
      </c>
      <c r="AK49" s="11">
        <v>0</v>
      </c>
      <c r="AL49" s="11">
        <v>0</v>
      </c>
    </row>
    <row r="50" spans="1:38" ht="12.75" customHeight="1" x14ac:dyDescent="0.2">
      <c r="A50" s="9"/>
      <c r="B50" s="29" t="s">
        <v>611</v>
      </c>
      <c r="C50" s="9"/>
      <c r="D50" s="9"/>
      <c r="E50" s="12" t="s">
        <v>76</v>
      </c>
      <c r="G50" s="33">
        <v>0.3</v>
      </c>
      <c r="H50" s="11">
        <v>0</v>
      </c>
      <c r="I50" s="33">
        <v>0.99</v>
      </c>
      <c r="J50" s="33">
        <v>1</v>
      </c>
      <c r="K50" s="33">
        <v>1</v>
      </c>
      <c r="L50" s="33">
        <v>1</v>
      </c>
      <c r="M50" s="33">
        <v>0</v>
      </c>
      <c r="N50" s="33">
        <v>0.1</v>
      </c>
      <c r="O50" s="35">
        <v>0.92</v>
      </c>
      <c r="P50" s="33">
        <v>0</v>
      </c>
      <c r="Q50" s="33">
        <v>0</v>
      </c>
      <c r="R50" s="33">
        <v>1</v>
      </c>
      <c r="S50" s="33">
        <v>1</v>
      </c>
      <c r="T50" s="33">
        <v>0.46</v>
      </c>
      <c r="U50" s="33">
        <v>0</v>
      </c>
      <c r="V50" s="33">
        <v>1</v>
      </c>
      <c r="W50" s="33">
        <v>1</v>
      </c>
      <c r="X50" s="33">
        <v>0</v>
      </c>
      <c r="Y50" s="33">
        <v>0.95</v>
      </c>
      <c r="Z50" s="33">
        <v>0</v>
      </c>
      <c r="AA50" s="33">
        <v>1</v>
      </c>
      <c r="AB50" s="33">
        <v>0.99</v>
      </c>
      <c r="AC50" s="33">
        <v>1</v>
      </c>
      <c r="AD50" s="33">
        <v>0</v>
      </c>
      <c r="AE50" s="33">
        <v>0</v>
      </c>
      <c r="AF50" s="33">
        <v>0</v>
      </c>
      <c r="AG50" s="33">
        <v>0.15</v>
      </c>
      <c r="AH50" s="33">
        <v>0</v>
      </c>
      <c r="AI50" s="33">
        <v>0</v>
      </c>
      <c r="AJ50" s="33">
        <v>1</v>
      </c>
      <c r="AK50" s="33">
        <v>1</v>
      </c>
      <c r="AL50" s="33">
        <v>1</v>
      </c>
    </row>
    <row r="51" spans="1:38" ht="12.75" customHeight="1" x14ac:dyDescent="0.2">
      <c r="A51" s="9"/>
      <c r="B51" s="29" t="s">
        <v>606</v>
      </c>
      <c r="C51" s="9"/>
      <c r="D51" s="9"/>
      <c r="E51" s="12"/>
      <c r="G51" s="11">
        <v>0</v>
      </c>
      <c r="H51" s="11">
        <v>0</v>
      </c>
      <c r="I51" s="11">
        <v>0</v>
      </c>
      <c r="J51" s="11">
        <v>0</v>
      </c>
      <c r="K51" s="11">
        <v>0</v>
      </c>
      <c r="L51" s="11">
        <v>0</v>
      </c>
      <c r="M51" s="11">
        <v>0</v>
      </c>
      <c r="N51" s="11">
        <v>0</v>
      </c>
      <c r="O51" s="11">
        <v>0</v>
      </c>
      <c r="P51" s="11">
        <v>0</v>
      </c>
      <c r="Q51" s="11">
        <v>0</v>
      </c>
      <c r="R51" s="11">
        <v>0</v>
      </c>
      <c r="S51" s="11">
        <v>0</v>
      </c>
      <c r="T51" s="11">
        <v>0</v>
      </c>
      <c r="U51" s="11">
        <v>0</v>
      </c>
      <c r="V51" s="11">
        <v>0</v>
      </c>
      <c r="W51" s="11">
        <v>0</v>
      </c>
      <c r="X51" s="11">
        <v>0</v>
      </c>
      <c r="Y51" s="11">
        <v>0</v>
      </c>
      <c r="Z51" s="11">
        <v>0</v>
      </c>
      <c r="AA51" s="11">
        <v>0</v>
      </c>
      <c r="AB51" s="11">
        <v>0</v>
      </c>
      <c r="AC51" s="11">
        <v>0</v>
      </c>
      <c r="AD51" s="11">
        <v>0</v>
      </c>
      <c r="AE51" s="11">
        <v>0</v>
      </c>
      <c r="AF51" s="11">
        <v>0</v>
      </c>
      <c r="AG51" s="11">
        <v>0</v>
      </c>
      <c r="AH51" s="11">
        <v>0</v>
      </c>
      <c r="AI51" s="11">
        <v>0</v>
      </c>
      <c r="AJ51" s="11">
        <v>0</v>
      </c>
      <c r="AK51" s="11">
        <v>0</v>
      </c>
      <c r="AL51" s="11">
        <v>0</v>
      </c>
    </row>
    <row r="52" spans="1:38" ht="12.75" customHeight="1" x14ac:dyDescent="0.2">
      <c r="A52" s="9"/>
      <c r="B52" s="9"/>
      <c r="C52" s="9"/>
      <c r="D52" s="9"/>
      <c r="E52" s="12"/>
      <c r="G52" s="9"/>
      <c r="H52" s="9"/>
      <c r="I52" s="9"/>
      <c r="J52" s="9"/>
      <c r="K52" s="9"/>
      <c r="L52" s="9"/>
      <c r="M52" s="9"/>
      <c r="N52" s="9"/>
      <c r="O52" s="9"/>
      <c r="P52" s="9"/>
      <c r="Q52" s="32"/>
      <c r="R52" s="32"/>
      <c r="S52" s="32"/>
      <c r="T52" s="32"/>
      <c r="U52" s="32"/>
      <c r="V52" s="32"/>
      <c r="W52" s="32"/>
      <c r="X52" s="32"/>
      <c r="Y52" s="32"/>
      <c r="Z52" s="32"/>
      <c r="AA52" s="32"/>
      <c r="AB52" s="32"/>
      <c r="AC52" s="32"/>
      <c r="AD52" s="32"/>
      <c r="AE52" s="32"/>
      <c r="AF52" s="32"/>
      <c r="AG52" s="32"/>
      <c r="AH52" s="32"/>
      <c r="AI52" s="32"/>
      <c r="AJ52" s="32"/>
      <c r="AK52" s="32"/>
      <c r="AL52" s="32"/>
    </row>
    <row r="53" spans="1:38" ht="12.75" customHeight="1" x14ac:dyDescent="0.2">
      <c r="A53" s="31" t="s">
        <v>75</v>
      </c>
      <c r="B53" s="9"/>
      <c r="C53" s="9"/>
      <c r="D53" s="9"/>
      <c r="E53" s="12"/>
      <c r="G53" s="9"/>
      <c r="H53" s="9"/>
      <c r="I53" s="9"/>
      <c r="J53" s="9"/>
      <c r="K53" s="9"/>
      <c r="L53" s="9"/>
      <c r="M53" s="9"/>
      <c r="N53" s="9"/>
      <c r="O53" s="9"/>
      <c r="P53" s="9"/>
      <c r="Q53" s="32"/>
      <c r="R53" s="32"/>
      <c r="S53" s="32"/>
      <c r="T53" s="32"/>
      <c r="U53" s="32"/>
      <c r="V53" s="32"/>
      <c r="W53" s="32"/>
      <c r="X53" s="32"/>
      <c r="Y53" s="32"/>
      <c r="Z53" s="32"/>
      <c r="AA53" s="32"/>
      <c r="AB53" s="32"/>
      <c r="AC53" s="32"/>
      <c r="AD53" s="32"/>
      <c r="AE53" s="32"/>
      <c r="AF53" s="32"/>
      <c r="AG53" s="32"/>
      <c r="AH53" s="32"/>
      <c r="AI53" s="32"/>
      <c r="AJ53" s="32"/>
      <c r="AK53" s="32"/>
      <c r="AL53" s="32"/>
    </row>
    <row r="54" spans="1:38" ht="12.75" customHeight="1" x14ac:dyDescent="0.2">
      <c r="A54" s="9"/>
      <c r="B54" s="31" t="s">
        <v>74</v>
      </c>
      <c r="C54" s="9"/>
      <c r="D54" s="9"/>
      <c r="E54" s="12" t="s">
        <v>1</v>
      </c>
      <c r="G54" s="30">
        <f t="shared" ref="G54:AL54" si="1">IF(G30&lt;18,1,0)</f>
        <v>0</v>
      </c>
      <c r="H54" s="30">
        <f t="shared" si="1"/>
        <v>0</v>
      </c>
      <c r="I54" s="30">
        <f t="shared" si="1"/>
        <v>0</v>
      </c>
      <c r="J54" s="30">
        <f t="shared" si="1"/>
        <v>0</v>
      </c>
      <c r="K54" s="30">
        <f t="shared" si="1"/>
        <v>0</v>
      </c>
      <c r="L54" s="30">
        <f t="shared" si="1"/>
        <v>0</v>
      </c>
      <c r="M54" s="30">
        <f t="shared" si="1"/>
        <v>0</v>
      </c>
      <c r="N54" s="30">
        <f t="shared" si="1"/>
        <v>0</v>
      </c>
      <c r="O54" s="30">
        <f t="shared" si="1"/>
        <v>1</v>
      </c>
      <c r="P54" s="30">
        <f t="shared" si="1"/>
        <v>0</v>
      </c>
      <c r="Q54" s="30">
        <f t="shared" si="1"/>
        <v>1</v>
      </c>
      <c r="R54" s="30">
        <f t="shared" si="1"/>
        <v>0</v>
      </c>
      <c r="S54" s="30">
        <f t="shared" si="1"/>
        <v>1</v>
      </c>
      <c r="T54" s="30">
        <f t="shared" si="1"/>
        <v>0</v>
      </c>
      <c r="U54" s="30">
        <f t="shared" si="1"/>
        <v>0</v>
      </c>
      <c r="V54" s="30">
        <f t="shared" si="1"/>
        <v>0</v>
      </c>
      <c r="W54" s="30">
        <f t="shared" si="1"/>
        <v>0</v>
      </c>
      <c r="X54" s="30">
        <f t="shared" si="1"/>
        <v>0</v>
      </c>
      <c r="Y54" s="30">
        <f t="shared" si="1"/>
        <v>0</v>
      </c>
      <c r="Z54" s="30">
        <f t="shared" si="1"/>
        <v>0</v>
      </c>
      <c r="AA54" s="30">
        <f t="shared" si="1"/>
        <v>0</v>
      </c>
      <c r="AB54" s="30">
        <f t="shared" si="1"/>
        <v>0</v>
      </c>
      <c r="AC54" s="30">
        <f t="shared" si="1"/>
        <v>0</v>
      </c>
      <c r="AD54" s="30">
        <f t="shared" si="1"/>
        <v>1</v>
      </c>
      <c r="AE54" s="30">
        <f t="shared" si="1"/>
        <v>0</v>
      </c>
      <c r="AF54" s="30">
        <f t="shared" si="1"/>
        <v>0</v>
      </c>
      <c r="AG54" s="30">
        <f t="shared" si="1"/>
        <v>0</v>
      </c>
      <c r="AH54" s="30">
        <f t="shared" si="1"/>
        <v>1</v>
      </c>
      <c r="AI54" s="30">
        <f t="shared" si="1"/>
        <v>1</v>
      </c>
      <c r="AJ54" s="30">
        <f t="shared" si="1"/>
        <v>0</v>
      </c>
      <c r="AK54" s="30">
        <f t="shared" si="1"/>
        <v>0</v>
      </c>
      <c r="AL54" s="30">
        <f t="shared" si="1"/>
        <v>1</v>
      </c>
    </row>
    <row r="55" spans="1:38" ht="12.75" customHeight="1" x14ac:dyDescent="0.2">
      <c r="A55" s="9"/>
      <c r="B55" s="31" t="s">
        <v>73</v>
      </c>
      <c r="C55" s="9"/>
      <c r="D55" s="9"/>
      <c r="E55" s="12" t="s">
        <v>1</v>
      </c>
      <c r="G55" s="30">
        <f t="shared" ref="G55:AL55" si="2">IF(G42&lt;=500,0,1)</f>
        <v>1</v>
      </c>
      <c r="H55" s="30">
        <f t="shared" si="2"/>
        <v>0</v>
      </c>
      <c r="I55" s="30">
        <f t="shared" si="2"/>
        <v>1</v>
      </c>
      <c r="J55" s="30">
        <f t="shared" si="2"/>
        <v>1</v>
      </c>
      <c r="K55" s="30">
        <f t="shared" si="2"/>
        <v>1</v>
      </c>
      <c r="L55" s="30">
        <f t="shared" si="2"/>
        <v>1</v>
      </c>
      <c r="M55" s="30">
        <f t="shared" si="2"/>
        <v>0</v>
      </c>
      <c r="N55" s="30">
        <f t="shared" si="2"/>
        <v>0</v>
      </c>
      <c r="O55" s="30">
        <f t="shared" si="2"/>
        <v>0</v>
      </c>
      <c r="P55" s="30">
        <f t="shared" si="2"/>
        <v>0</v>
      </c>
      <c r="Q55" s="30">
        <f t="shared" si="2"/>
        <v>0</v>
      </c>
      <c r="R55" s="30">
        <f t="shared" si="2"/>
        <v>0</v>
      </c>
      <c r="S55" s="30">
        <f t="shared" si="2"/>
        <v>0</v>
      </c>
      <c r="T55" s="30">
        <f t="shared" si="2"/>
        <v>0</v>
      </c>
      <c r="U55" s="30">
        <f t="shared" si="2"/>
        <v>1</v>
      </c>
      <c r="V55" s="30">
        <f t="shared" si="2"/>
        <v>1</v>
      </c>
      <c r="W55" s="30">
        <f t="shared" si="2"/>
        <v>0</v>
      </c>
      <c r="X55" s="30">
        <f t="shared" si="2"/>
        <v>1</v>
      </c>
      <c r="Y55" s="30">
        <f t="shared" si="2"/>
        <v>0</v>
      </c>
      <c r="Z55" s="30">
        <f t="shared" si="2"/>
        <v>1</v>
      </c>
      <c r="AA55" s="30">
        <f t="shared" si="2"/>
        <v>0</v>
      </c>
      <c r="AB55" s="30">
        <f t="shared" si="2"/>
        <v>1</v>
      </c>
      <c r="AC55" s="30">
        <f t="shared" si="2"/>
        <v>1</v>
      </c>
      <c r="AD55" s="30">
        <f t="shared" si="2"/>
        <v>0</v>
      </c>
      <c r="AE55" s="30">
        <f t="shared" si="2"/>
        <v>1</v>
      </c>
      <c r="AF55" s="30">
        <f t="shared" si="2"/>
        <v>1</v>
      </c>
      <c r="AG55" s="30">
        <f t="shared" si="2"/>
        <v>1</v>
      </c>
      <c r="AH55" s="30">
        <f t="shared" si="2"/>
        <v>0</v>
      </c>
      <c r="AI55" s="30">
        <f t="shared" si="2"/>
        <v>1</v>
      </c>
      <c r="AJ55" s="30">
        <f t="shared" si="2"/>
        <v>0</v>
      </c>
      <c r="AK55" s="30">
        <f t="shared" si="2"/>
        <v>1</v>
      </c>
      <c r="AL55" s="30">
        <f t="shared" si="2"/>
        <v>0</v>
      </c>
    </row>
    <row r="56" spans="1:38" ht="12.75" customHeight="1" x14ac:dyDescent="0.2">
      <c r="A56" s="9"/>
      <c r="B56" s="29" t="s">
        <v>72</v>
      </c>
      <c r="C56" s="9"/>
      <c r="D56" s="9"/>
      <c r="E56" s="12" t="s">
        <v>70</v>
      </c>
      <c r="G56" s="11">
        <v>10.7</v>
      </c>
      <c r="H56" s="11">
        <v>10.7</v>
      </c>
      <c r="I56" s="11">
        <v>10.7</v>
      </c>
      <c r="J56" s="11">
        <v>10.7</v>
      </c>
      <c r="K56" s="11">
        <v>10.7</v>
      </c>
      <c r="L56" s="11">
        <v>10.7</v>
      </c>
      <c r="M56" s="11">
        <v>10.7</v>
      </c>
      <c r="N56" s="11">
        <v>10.7</v>
      </c>
      <c r="O56" s="11">
        <v>10.7</v>
      </c>
      <c r="P56" s="11">
        <v>10.7</v>
      </c>
      <c r="Q56" s="11">
        <v>10.7</v>
      </c>
      <c r="R56" s="11">
        <v>10.7</v>
      </c>
      <c r="S56" s="11">
        <v>10.7</v>
      </c>
      <c r="T56" s="11">
        <v>10.7</v>
      </c>
      <c r="U56" s="11">
        <v>10.7</v>
      </c>
      <c r="V56" s="11">
        <v>10.7</v>
      </c>
      <c r="W56" s="11">
        <v>10.7</v>
      </c>
      <c r="X56" s="11">
        <v>10.7</v>
      </c>
      <c r="Y56" s="11">
        <v>10.7</v>
      </c>
      <c r="Z56" s="11">
        <v>10.7</v>
      </c>
      <c r="AA56" s="11">
        <v>10.7</v>
      </c>
      <c r="AB56" s="11">
        <v>10.7</v>
      </c>
      <c r="AC56" s="11">
        <v>10.7</v>
      </c>
      <c r="AD56" s="11">
        <v>10.7</v>
      </c>
      <c r="AE56" s="11">
        <v>10.7</v>
      </c>
      <c r="AF56" s="11">
        <v>10.7</v>
      </c>
      <c r="AG56" s="11">
        <v>10.7</v>
      </c>
      <c r="AH56" s="11">
        <v>10.7</v>
      </c>
      <c r="AI56" s="11">
        <v>10.7</v>
      </c>
      <c r="AJ56" s="11">
        <v>10.7</v>
      </c>
      <c r="AK56" s="11">
        <v>10.7</v>
      </c>
      <c r="AL56" s="11">
        <v>10.7</v>
      </c>
    </row>
    <row r="57" spans="1:38" ht="12.75" customHeight="1" x14ac:dyDescent="0.2">
      <c r="A57" s="9"/>
      <c r="B57" s="29" t="s">
        <v>71</v>
      </c>
      <c r="C57" s="9"/>
      <c r="D57" s="9"/>
      <c r="E57" s="12" t="s">
        <v>70</v>
      </c>
      <c r="F57" s="28"/>
      <c r="G57" s="11">
        <v>0</v>
      </c>
      <c r="H57" s="11">
        <v>0</v>
      </c>
      <c r="I57" s="11">
        <v>0</v>
      </c>
      <c r="J57" s="11">
        <v>0</v>
      </c>
      <c r="K57" s="11">
        <v>0</v>
      </c>
      <c r="L57" s="11">
        <v>0</v>
      </c>
      <c r="M57" s="11">
        <v>0</v>
      </c>
      <c r="N57" s="11">
        <v>0</v>
      </c>
      <c r="O57" s="11">
        <v>0</v>
      </c>
      <c r="P57" s="11">
        <v>0</v>
      </c>
      <c r="Q57" s="11">
        <v>0</v>
      </c>
      <c r="R57" s="11">
        <v>0</v>
      </c>
      <c r="S57" s="11">
        <v>0</v>
      </c>
      <c r="T57" s="11">
        <v>0</v>
      </c>
      <c r="U57" s="11">
        <v>0</v>
      </c>
      <c r="V57" s="11">
        <v>0</v>
      </c>
      <c r="W57" s="11">
        <v>0</v>
      </c>
      <c r="X57" s="11">
        <v>0</v>
      </c>
      <c r="Y57" s="11">
        <v>0</v>
      </c>
      <c r="Z57" s="11">
        <v>0</v>
      </c>
      <c r="AA57" s="11">
        <v>0</v>
      </c>
      <c r="AB57" s="11">
        <v>0</v>
      </c>
      <c r="AC57" s="11">
        <v>0</v>
      </c>
      <c r="AD57" s="11">
        <v>0</v>
      </c>
      <c r="AE57" s="11">
        <v>0</v>
      </c>
      <c r="AF57" s="11">
        <v>0</v>
      </c>
      <c r="AG57" s="11">
        <v>0</v>
      </c>
      <c r="AH57" s="11">
        <v>0</v>
      </c>
      <c r="AI57" s="11">
        <v>0</v>
      </c>
      <c r="AJ57" s="11">
        <v>0</v>
      </c>
      <c r="AK57" s="11">
        <v>0</v>
      </c>
      <c r="AL57" s="11">
        <v>0</v>
      </c>
    </row>
    <row r="58" spans="1:38" ht="12.75" customHeight="1" x14ac:dyDescent="0.2">
      <c r="A58" s="9"/>
      <c r="B58" s="10"/>
      <c r="C58" s="9"/>
      <c r="D58" s="9"/>
      <c r="E58" s="12"/>
      <c r="F58" s="8"/>
      <c r="G58" s="27"/>
      <c r="H58" s="27"/>
      <c r="I58" s="27"/>
      <c r="J58" s="27"/>
      <c r="K58" s="27"/>
      <c r="L58" s="27"/>
      <c r="M58" s="27"/>
      <c r="N58" s="27"/>
      <c r="O58" s="27"/>
      <c r="P58" s="27"/>
      <c r="Q58" s="26"/>
      <c r="R58" s="26"/>
      <c r="S58" s="26"/>
      <c r="T58" s="26"/>
      <c r="U58" s="26"/>
      <c r="V58" s="26"/>
      <c r="W58" s="26"/>
      <c r="X58" s="26"/>
      <c r="Y58" s="26"/>
      <c r="Z58" s="26"/>
      <c r="AA58" s="26"/>
      <c r="AB58" s="26"/>
      <c r="AC58" s="26"/>
      <c r="AD58" s="26"/>
      <c r="AE58" s="26"/>
      <c r="AF58" s="26"/>
      <c r="AG58" s="26"/>
      <c r="AH58" s="26"/>
      <c r="AI58" s="26"/>
      <c r="AJ58" s="26"/>
      <c r="AK58" s="26"/>
      <c r="AL58" s="26"/>
    </row>
    <row r="59" spans="1:38" ht="12.75" customHeight="1" x14ac:dyDescent="0.2">
      <c r="A59" s="9" t="s">
        <v>69</v>
      </c>
      <c r="B59" s="10"/>
      <c r="C59" s="9"/>
      <c r="D59" s="9"/>
      <c r="E59" s="12"/>
      <c r="F59" s="8"/>
      <c r="G59" s="25"/>
      <c r="H59" s="25"/>
      <c r="I59" s="25"/>
      <c r="J59" s="25"/>
      <c r="K59" s="25"/>
      <c r="L59" s="25"/>
      <c r="M59" s="25"/>
      <c r="N59" s="25"/>
      <c r="O59" s="25"/>
      <c r="P59" s="25"/>
      <c r="Q59" s="24"/>
      <c r="R59" s="24"/>
      <c r="S59" s="24"/>
      <c r="T59" s="24"/>
      <c r="U59" s="24"/>
      <c r="V59" s="24"/>
      <c r="W59" s="24"/>
      <c r="X59" s="24"/>
      <c r="Y59" s="24"/>
      <c r="Z59" s="24"/>
      <c r="AA59" s="24"/>
      <c r="AB59" s="24"/>
      <c r="AC59" s="24"/>
      <c r="AD59" s="24"/>
      <c r="AE59" s="24"/>
      <c r="AF59" s="24"/>
      <c r="AG59" s="24"/>
      <c r="AH59" s="24"/>
      <c r="AI59" s="24"/>
      <c r="AJ59" s="24"/>
      <c r="AK59" s="24"/>
      <c r="AL59" s="24"/>
    </row>
    <row r="60" spans="1:38" ht="12.75" customHeight="1" x14ac:dyDescent="0.2">
      <c r="A60" s="9"/>
      <c r="B60" s="21" t="s">
        <v>68</v>
      </c>
      <c r="C60" s="9"/>
      <c r="D60" s="9"/>
      <c r="E60" s="12"/>
      <c r="F60" s="8"/>
      <c r="G60" s="23"/>
      <c r="H60" s="23"/>
      <c r="I60" s="23"/>
      <c r="J60" s="23"/>
      <c r="K60" s="23"/>
      <c r="L60" s="23"/>
      <c r="M60" s="23"/>
      <c r="N60" s="23"/>
      <c r="O60" s="23"/>
      <c r="P60" s="23"/>
      <c r="Q60" s="22"/>
      <c r="R60" s="22"/>
      <c r="S60" s="22"/>
      <c r="T60" s="22"/>
      <c r="U60" s="22"/>
      <c r="V60" s="22"/>
      <c r="W60" s="22"/>
      <c r="X60" s="22"/>
      <c r="Y60" s="22"/>
      <c r="Z60" s="22"/>
      <c r="AA60" s="22"/>
      <c r="AB60" s="22"/>
      <c r="AC60" s="22"/>
      <c r="AD60" s="22"/>
      <c r="AE60" s="22"/>
      <c r="AF60" s="22"/>
      <c r="AG60" s="22"/>
      <c r="AH60" s="22"/>
      <c r="AI60" s="22"/>
      <c r="AJ60" s="22"/>
      <c r="AK60" s="22"/>
      <c r="AL60" s="22"/>
    </row>
    <row r="61" spans="1:38" ht="12.75" customHeight="1" x14ac:dyDescent="0.2">
      <c r="A61" s="9"/>
      <c r="B61" s="21"/>
      <c r="C61" s="21" t="s">
        <v>67</v>
      </c>
      <c r="D61" s="9"/>
      <c r="E61" s="12" t="s">
        <v>1</v>
      </c>
      <c r="F61" s="8"/>
      <c r="G61" s="18">
        <v>1</v>
      </c>
      <c r="H61" s="18">
        <v>1</v>
      </c>
      <c r="I61" s="18">
        <v>1</v>
      </c>
      <c r="J61" s="18">
        <v>1</v>
      </c>
      <c r="K61" s="18">
        <v>1</v>
      </c>
      <c r="L61" s="18">
        <v>1</v>
      </c>
      <c r="M61" s="18">
        <v>1</v>
      </c>
      <c r="N61" s="18">
        <v>1</v>
      </c>
      <c r="O61" s="18">
        <v>1</v>
      </c>
      <c r="P61" s="18">
        <v>1</v>
      </c>
      <c r="Q61" s="18">
        <v>1</v>
      </c>
      <c r="R61" s="18">
        <v>1</v>
      </c>
      <c r="S61" s="18">
        <v>1</v>
      </c>
      <c r="T61" s="18">
        <v>1</v>
      </c>
      <c r="U61" s="18">
        <v>1</v>
      </c>
      <c r="V61" s="18">
        <v>1</v>
      </c>
      <c r="W61" s="18">
        <v>1</v>
      </c>
      <c r="X61" s="18">
        <v>1</v>
      </c>
      <c r="Y61" s="18">
        <v>1</v>
      </c>
      <c r="Z61" s="18">
        <v>1</v>
      </c>
      <c r="AA61" s="18">
        <v>1</v>
      </c>
      <c r="AB61" s="18">
        <v>1</v>
      </c>
      <c r="AC61" s="18">
        <v>1</v>
      </c>
      <c r="AD61" s="18">
        <v>1</v>
      </c>
      <c r="AE61" s="18">
        <v>1</v>
      </c>
      <c r="AF61" s="18">
        <v>1</v>
      </c>
      <c r="AG61" s="18">
        <v>1</v>
      </c>
      <c r="AH61" s="18">
        <v>1</v>
      </c>
      <c r="AI61" s="18">
        <v>1</v>
      </c>
      <c r="AJ61" s="18">
        <v>1</v>
      </c>
      <c r="AK61" s="18">
        <v>1</v>
      </c>
      <c r="AL61" s="18">
        <v>1</v>
      </c>
    </row>
    <row r="62" spans="1:38" ht="12.75" customHeight="1" x14ac:dyDescent="0.2">
      <c r="A62" s="9"/>
      <c r="B62" s="21"/>
      <c r="C62" s="21" t="s">
        <v>66</v>
      </c>
      <c r="D62" s="9"/>
      <c r="E62" s="12" t="s">
        <v>1</v>
      </c>
      <c r="F62" s="8"/>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row>
    <row r="63" spans="1:38" ht="12.75" customHeight="1" x14ac:dyDescent="0.2">
      <c r="A63" s="9"/>
      <c r="B63" s="21"/>
      <c r="C63" s="21" t="s">
        <v>65</v>
      </c>
      <c r="D63" s="9"/>
      <c r="E63" s="12" t="s">
        <v>1</v>
      </c>
      <c r="F63" s="8"/>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row>
    <row r="64" spans="1:38" ht="12.75" customHeight="1" x14ac:dyDescent="0.2">
      <c r="A64" s="9"/>
      <c r="B64" s="21" t="s">
        <v>64</v>
      </c>
      <c r="C64" s="21"/>
      <c r="D64" s="9"/>
      <c r="E64" s="12"/>
      <c r="F64" s="8"/>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row>
    <row r="65" spans="1:38" ht="12.75" customHeight="1" x14ac:dyDescent="0.2">
      <c r="A65" s="9"/>
      <c r="B65" s="21"/>
      <c r="C65" s="21" t="s">
        <v>63</v>
      </c>
      <c r="D65" s="9"/>
      <c r="E65" s="12" t="s">
        <v>1</v>
      </c>
      <c r="F65" s="8"/>
      <c r="G65" s="18">
        <v>0</v>
      </c>
      <c r="H65" s="18">
        <v>0</v>
      </c>
      <c r="I65" s="18">
        <v>0</v>
      </c>
      <c r="J65" s="18">
        <v>0</v>
      </c>
      <c r="K65" s="18">
        <v>0</v>
      </c>
      <c r="L65" s="18">
        <v>0</v>
      </c>
      <c r="M65" s="18">
        <v>0</v>
      </c>
      <c r="N65" s="18">
        <v>0</v>
      </c>
      <c r="O65" s="18">
        <v>0</v>
      </c>
      <c r="P65" s="18">
        <v>0</v>
      </c>
      <c r="Q65" s="18">
        <v>0</v>
      </c>
      <c r="R65" s="18">
        <v>0</v>
      </c>
      <c r="S65" s="18">
        <v>0</v>
      </c>
      <c r="T65" s="18">
        <v>0</v>
      </c>
      <c r="U65" s="18">
        <v>0</v>
      </c>
      <c r="V65" s="18">
        <v>0</v>
      </c>
      <c r="W65" s="18">
        <v>0</v>
      </c>
      <c r="X65" s="18">
        <v>0</v>
      </c>
      <c r="Y65" s="18">
        <v>0</v>
      </c>
      <c r="Z65" s="18">
        <v>0</v>
      </c>
      <c r="AA65" s="18">
        <v>0</v>
      </c>
      <c r="AB65" s="18">
        <v>0</v>
      </c>
      <c r="AC65" s="18">
        <v>0</v>
      </c>
      <c r="AD65" s="18">
        <v>0</v>
      </c>
      <c r="AE65" s="18">
        <v>0</v>
      </c>
      <c r="AF65" s="18">
        <v>0</v>
      </c>
      <c r="AG65" s="18">
        <v>0</v>
      </c>
      <c r="AH65" s="18">
        <v>0</v>
      </c>
      <c r="AI65" s="18">
        <v>0</v>
      </c>
      <c r="AJ65" s="18">
        <v>0</v>
      </c>
      <c r="AK65" s="18">
        <v>0</v>
      </c>
      <c r="AL65" s="18">
        <v>0</v>
      </c>
    </row>
    <row r="66" spans="1:38" ht="12.75" customHeight="1" x14ac:dyDescent="0.2">
      <c r="A66" s="9"/>
      <c r="B66" s="21"/>
      <c r="C66" s="21" t="s">
        <v>62</v>
      </c>
      <c r="D66" s="9"/>
      <c r="E66" s="12" t="s">
        <v>1</v>
      </c>
      <c r="F66" s="8"/>
      <c r="G66" s="18">
        <v>1</v>
      </c>
      <c r="H66" s="18">
        <v>1</v>
      </c>
      <c r="I66" s="18">
        <v>1</v>
      </c>
      <c r="J66" s="18">
        <v>1</v>
      </c>
      <c r="K66" s="18">
        <v>1</v>
      </c>
      <c r="L66" s="18">
        <v>1</v>
      </c>
      <c r="M66" s="18">
        <v>1</v>
      </c>
      <c r="N66" s="18">
        <v>1</v>
      </c>
      <c r="O66" s="18">
        <v>1</v>
      </c>
      <c r="P66" s="18">
        <v>1</v>
      </c>
      <c r="Q66" s="18">
        <v>1</v>
      </c>
      <c r="R66" s="18">
        <v>1</v>
      </c>
      <c r="S66" s="18">
        <v>1</v>
      </c>
      <c r="T66" s="18">
        <v>1</v>
      </c>
      <c r="U66" s="18">
        <v>1</v>
      </c>
      <c r="V66" s="18">
        <v>1</v>
      </c>
      <c r="W66" s="18">
        <v>1</v>
      </c>
      <c r="X66" s="18">
        <v>1</v>
      </c>
      <c r="Y66" s="18">
        <v>1</v>
      </c>
      <c r="Z66" s="18">
        <v>1</v>
      </c>
      <c r="AA66" s="18">
        <v>1</v>
      </c>
      <c r="AB66" s="18">
        <v>1</v>
      </c>
      <c r="AC66" s="18">
        <v>1</v>
      </c>
      <c r="AD66" s="18">
        <v>1</v>
      </c>
      <c r="AE66" s="18">
        <v>1</v>
      </c>
      <c r="AF66" s="18">
        <v>1</v>
      </c>
      <c r="AG66" s="18">
        <v>1</v>
      </c>
      <c r="AH66" s="18">
        <v>1</v>
      </c>
      <c r="AI66" s="18">
        <v>1</v>
      </c>
      <c r="AJ66" s="18">
        <v>1</v>
      </c>
      <c r="AK66" s="18">
        <v>1</v>
      </c>
      <c r="AL66" s="18">
        <v>1</v>
      </c>
    </row>
    <row r="67" spans="1:38" ht="12.75" customHeight="1" x14ac:dyDescent="0.2">
      <c r="A67" s="9"/>
      <c r="B67" s="21"/>
      <c r="C67" s="21" t="s">
        <v>61</v>
      </c>
      <c r="D67" s="9"/>
      <c r="E67" s="12" t="s">
        <v>1</v>
      </c>
      <c r="F67" s="8"/>
      <c r="G67" s="18">
        <v>0</v>
      </c>
      <c r="H67" s="18">
        <v>0</v>
      </c>
      <c r="I67" s="18">
        <v>0</v>
      </c>
      <c r="J67" s="18">
        <v>0</v>
      </c>
      <c r="K67" s="18">
        <v>0</v>
      </c>
      <c r="L67" s="18">
        <v>0</v>
      </c>
      <c r="M67" s="18">
        <v>0</v>
      </c>
      <c r="N67" s="18">
        <v>0</v>
      </c>
      <c r="O67" s="18">
        <v>0</v>
      </c>
      <c r="P67" s="18">
        <v>0</v>
      </c>
      <c r="Q67" s="18">
        <v>0</v>
      </c>
      <c r="R67" s="18">
        <v>0</v>
      </c>
      <c r="S67" s="18">
        <v>0</v>
      </c>
      <c r="T67" s="18">
        <v>0</v>
      </c>
      <c r="U67" s="18">
        <v>0</v>
      </c>
      <c r="V67" s="18">
        <v>0</v>
      </c>
      <c r="W67" s="18">
        <v>0</v>
      </c>
      <c r="X67" s="18">
        <v>0</v>
      </c>
      <c r="Y67" s="18">
        <v>0</v>
      </c>
      <c r="Z67" s="18">
        <v>0</v>
      </c>
      <c r="AA67" s="18">
        <v>0</v>
      </c>
      <c r="AB67" s="18">
        <v>0</v>
      </c>
      <c r="AC67" s="18">
        <v>0</v>
      </c>
      <c r="AD67" s="18">
        <v>0</v>
      </c>
      <c r="AE67" s="18">
        <v>0</v>
      </c>
      <c r="AF67" s="18">
        <v>0</v>
      </c>
      <c r="AG67" s="18">
        <v>0</v>
      </c>
      <c r="AH67" s="18">
        <v>0</v>
      </c>
      <c r="AI67" s="18">
        <v>0</v>
      </c>
      <c r="AJ67" s="18">
        <v>0</v>
      </c>
      <c r="AK67" s="18">
        <v>0</v>
      </c>
      <c r="AL67" s="18">
        <v>0</v>
      </c>
    </row>
    <row r="68" spans="1:38" ht="12.75" customHeight="1" x14ac:dyDescent="0.2">
      <c r="A68" s="16"/>
      <c r="B68" s="19"/>
      <c r="C68" s="19"/>
      <c r="D68" s="16"/>
      <c r="E68" s="15"/>
      <c r="F68" s="8"/>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row>
    <row r="69" spans="1:38" ht="12.75" customHeight="1" x14ac:dyDescent="0.2">
      <c r="A69" s="16" t="s">
        <v>60</v>
      </c>
      <c r="B69" s="19"/>
      <c r="C69" s="16"/>
      <c r="D69" s="16"/>
      <c r="E69" s="15"/>
      <c r="F69" s="8"/>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row>
    <row r="70" spans="1:38" ht="12.75" customHeight="1" x14ac:dyDescent="0.2">
      <c r="A70" s="16"/>
      <c r="B70" s="17" t="s">
        <v>59</v>
      </c>
      <c r="C70" s="16"/>
      <c r="D70" s="16"/>
      <c r="E70" s="15"/>
      <c r="F70" s="8"/>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row>
    <row r="71" spans="1:38" ht="12.75" customHeight="1" x14ac:dyDescent="0.2">
      <c r="A71" s="9"/>
      <c r="B71" s="10"/>
      <c r="C71" s="9" t="s">
        <v>58</v>
      </c>
      <c r="D71" s="9"/>
      <c r="E71" s="12" t="s">
        <v>1</v>
      </c>
      <c r="F71" s="8"/>
      <c r="G71" s="18">
        <v>0</v>
      </c>
      <c r="H71" s="18">
        <v>0</v>
      </c>
      <c r="I71" s="18">
        <v>0</v>
      </c>
      <c r="J71" s="18">
        <v>0</v>
      </c>
      <c r="K71" s="18">
        <v>0</v>
      </c>
      <c r="L71" s="18">
        <v>0</v>
      </c>
      <c r="M71" s="18">
        <v>0</v>
      </c>
      <c r="N71" s="18">
        <v>0</v>
      </c>
      <c r="O71" s="18">
        <v>0</v>
      </c>
      <c r="P71" s="18">
        <v>0</v>
      </c>
      <c r="Q71" s="18">
        <v>0</v>
      </c>
      <c r="R71" s="18">
        <v>0</v>
      </c>
      <c r="S71" s="18">
        <v>0</v>
      </c>
      <c r="T71" s="18">
        <v>0</v>
      </c>
      <c r="U71" s="18">
        <v>0</v>
      </c>
      <c r="V71" s="18">
        <v>0</v>
      </c>
      <c r="W71" s="18">
        <v>0</v>
      </c>
      <c r="X71" s="18">
        <v>0</v>
      </c>
      <c r="Y71" s="18">
        <v>0</v>
      </c>
      <c r="Z71" s="18">
        <v>0</v>
      </c>
      <c r="AA71" s="18">
        <v>0</v>
      </c>
      <c r="AB71" s="18">
        <v>0</v>
      </c>
      <c r="AC71" s="18">
        <v>0</v>
      </c>
      <c r="AD71" s="18">
        <v>0</v>
      </c>
      <c r="AE71" s="18">
        <v>0</v>
      </c>
      <c r="AF71" s="18">
        <v>0</v>
      </c>
      <c r="AG71" s="18">
        <v>0</v>
      </c>
      <c r="AH71" s="18">
        <v>0</v>
      </c>
      <c r="AI71" s="18">
        <v>0</v>
      </c>
      <c r="AJ71" s="18">
        <v>0</v>
      </c>
      <c r="AK71" s="18">
        <v>0</v>
      </c>
      <c r="AL71" s="18">
        <v>0</v>
      </c>
    </row>
    <row r="72" spans="1:38" ht="12.75" customHeight="1" x14ac:dyDescent="0.2">
      <c r="A72" s="9"/>
      <c r="B72" s="10"/>
      <c r="C72" s="9" t="s">
        <v>57</v>
      </c>
      <c r="D72" s="9"/>
      <c r="E72" s="12" t="s">
        <v>1</v>
      </c>
      <c r="F72" s="8"/>
      <c r="G72" s="18">
        <v>0</v>
      </c>
      <c r="H72" s="18">
        <v>0</v>
      </c>
      <c r="I72" s="18">
        <v>0</v>
      </c>
      <c r="J72" s="18">
        <v>0</v>
      </c>
      <c r="K72" s="18">
        <v>0</v>
      </c>
      <c r="L72" s="18">
        <v>0</v>
      </c>
      <c r="M72" s="18">
        <v>0</v>
      </c>
      <c r="N72" s="18">
        <v>0</v>
      </c>
      <c r="O72" s="18">
        <v>0</v>
      </c>
      <c r="P72" s="18">
        <v>0</v>
      </c>
      <c r="Q72" s="18">
        <v>0</v>
      </c>
      <c r="R72" s="18">
        <v>0</v>
      </c>
      <c r="S72" s="18">
        <v>0</v>
      </c>
      <c r="T72" s="18">
        <v>0</v>
      </c>
      <c r="U72" s="18">
        <v>0</v>
      </c>
      <c r="V72" s="18">
        <v>0</v>
      </c>
      <c r="W72" s="18">
        <v>0</v>
      </c>
      <c r="X72" s="18">
        <v>0</v>
      </c>
      <c r="Y72" s="18">
        <v>0</v>
      </c>
      <c r="Z72" s="18">
        <v>0</v>
      </c>
      <c r="AA72" s="18">
        <v>0</v>
      </c>
      <c r="AB72" s="18">
        <v>0</v>
      </c>
      <c r="AC72" s="18">
        <v>0</v>
      </c>
      <c r="AD72" s="18">
        <v>0</v>
      </c>
      <c r="AE72" s="18">
        <v>0</v>
      </c>
      <c r="AF72" s="18">
        <v>0</v>
      </c>
      <c r="AG72" s="18">
        <v>0</v>
      </c>
      <c r="AH72" s="18">
        <v>0</v>
      </c>
      <c r="AI72" s="18">
        <v>0</v>
      </c>
      <c r="AJ72" s="18">
        <v>0</v>
      </c>
      <c r="AK72" s="18">
        <v>0</v>
      </c>
      <c r="AL72" s="18">
        <v>0</v>
      </c>
    </row>
    <row r="73" spans="1:38" ht="12.75" customHeight="1" x14ac:dyDescent="0.2">
      <c r="A73" s="9"/>
      <c r="B73" s="10"/>
      <c r="C73" s="9" t="s">
        <v>56</v>
      </c>
      <c r="D73" s="9"/>
      <c r="E73" s="12" t="s">
        <v>1</v>
      </c>
      <c r="F73" s="8"/>
      <c r="G73" s="18">
        <v>1</v>
      </c>
      <c r="H73" s="18">
        <v>1</v>
      </c>
      <c r="I73" s="18">
        <v>1</v>
      </c>
      <c r="J73" s="18">
        <v>1</v>
      </c>
      <c r="K73" s="18">
        <v>1</v>
      </c>
      <c r="L73" s="18">
        <v>1</v>
      </c>
      <c r="M73" s="18">
        <v>1</v>
      </c>
      <c r="N73" s="18">
        <v>1</v>
      </c>
      <c r="O73" s="18">
        <v>1</v>
      </c>
      <c r="P73" s="18">
        <v>1</v>
      </c>
      <c r="Q73" s="18">
        <v>1</v>
      </c>
      <c r="R73" s="18">
        <v>1</v>
      </c>
      <c r="S73" s="18">
        <v>1</v>
      </c>
      <c r="T73" s="18">
        <v>1</v>
      </c>
      <c r="U73" s="18">
        <v>1</v>
      </c>
      <c r="V73" s="18">
        <v>1</v>
      </c>
      <c r="W73" s="18">
        <v>1</v>
      </c>
      <c r="X73" s="18">
        <v>1</v>
      </c>
      <c r="Y73" s="18">
        <v>1</v>
      </c>
      <c r="Z73" s="18">
        <v>1</v>
      </c>
      <c r="AA73" s="18">
        <v>1</v>
      </c>
      <c r="AB73" s="18">
        <v>1</v>
      </c>
      <c r="AC73" s="18">
        <v>1</v>
      </c>
      <c r="AD73" s="18">
        <v>1</v>
      </c>
      <c r="AE73" s="18">
        <v>1</v>
      </c>
      <c r="AF73" s="18">
        <v>1</v>
      </c>
      <c r="AG73" s="18">
        <v>1</v>
      </c>
      <c r="AH73" s="18">
        <v>1</v>
      </c>
      <c r="AI73" s="18">
        <v>1</v>
      </c>
      <c r="AJ73" s="18">
        <v>1</v>
      </c>
      <c r="AK73" s="18">
        <v>1</v>
      </c>
      <c r="AL73" s="18">
        <v>1</v>
      </c>
    </row>
    <row r="74" spans="1:38" ht="12.75" customHeight="1" x14ac:dyDescent="0.2">
      <c r="A74" s="9"/>
      <c r="B74" s="10"/>
      <c r="C74" s="9" t="s">
        <v>55</v>
      </c>
      <c r="D74" s="9"/>
      <c r="E74" s="12" t="s">
        <v>1</v>
      </c>
      <c r="F74" s="8"/>
      <c r="G74" s="18">
        <v>0</v>
      </c>
      <c r="H74" s="18">
        <v>0</v>
      </c>
      <c r="I74" s="18">
        <v>0</v>
      </c>
      <c r="J74" s="18">
        <v>0</v>
      </c>
      <c r="K74" s="18">
        <v>0</v>
      </c>
      <c r="L74" s="18">
        <v>0</v>
      </c>
      <c r="M74" s="18">
        <v>0</v>
      </c>
      <c r="N74" s="18">
        <v>0</v>
      </c>
      <c r="O74" s="18">
        <v>0</v>
      </c>
      <c r="P74" s="18">
        <v>0</v>
      </c>
      <c r="Q74" s="18">
        <v>0</v>
      </c>
      <c r="R74" s="18">
        <v>0</v>
      </c>
      <c r="S74" s="18">
        <v>0</v>
      </c>
      <c r="T74" s="18">
        <v>0</v>
      </c>
      <c r="U74" s="18">
        <v>0</v>
      </c>
      <c r="V74" s="18">
        <v>0</v>
      </c>
      <c r="W74" s="18">
        <v>0</v>
      </c>
      <c r="X74" s="18">
        <v>0</v>
      </c>
      <c r="Y74" s="18">
        <v>0</v>
      </c>
      <c r="Z74" s="18">
        <v>0</v>
      </c>
      <c r="AA74" s="18">
        <v>0</v>
      </c>
      <c r="AB74" s="18">
        <v>0</v>
      </c>
      <c r="AC74" s="18">
        <v>0</v>
      </c>
      <c r="AD74" s="18">
        <v>0</v>
      </c>
      <c r="AE74" s="18">
        <v>0</v>
      </c>
      <c r="AF74" s="18">
        <v>0</v>
      </c>
      <c r="AG74" s="18">
        <v>0</v>
      </c>
      <c r="AH74" s="18">
        <v>0</v>
      </c>
      <c r="AI74" s="18">
        <v>0</v>
      </c>
      <c r="AJ74" s="18">
        <v>0</v>
      </c>
      <c r="AK74" s="18">
        <v>0</v>
      </c>
      <c r="AL74" s="18">
        <v>0</v>
      </c>
    </row>
    <row r="75" spans="1:38" ht="12.75" customHeight="1" x14ac:dyDescent="0.2">
      <c r="A75" s="9"/>
      <c r="B75" s="17" t="s">
        <v>54</v>
      </c>
      <c r="C75" s="16"/>
      <c r="D75" s="16"/>
      <c r="E75" s="15"/>
      <c r="F75" s="8"/>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row>
    <row r="76" spans="1:38" ht="12.75" customHeight="1" x14ac:dyDescent="0.2">
      <c r="A76" s="9"/>
      <c r="B76" s="10"/>
      <c r="C76" s="9" t="s">
        <v>53</v>
      </c>
      <c r="D76" s="9"/>
      <c r="E76" s="12" t="s">
        <v>49</v>
      </c>
      <c r="F76" s="8"/>
      <c r="G76" s="18">
        <v>0</v>
      </c>
      <c r="H76" s="18">
        <v>0</v>
      </c>
      <c r="I76" s="18">
        <v>0</v>
      </c>
      <c r="J76" s="18">
        <v>0</v>
      </c>
      <c r="K76" s="18">
        <v>0</v>
      </c>
      <c r="L76" s="18">
        <v>0</v>
      </c>
      <c r="M76" s="18">
        <v>0</v>
      </c>
      <c r="N76" s="18">
        <v>0</v>
      </c>
      <c r="O76" s="18">
        <v>0</v>
      </c>
      <c r="P76" s="18">
        <v>0</v>
      </c>
      <c r="Q76" s="18">
        <v>0</v>
      </c>
      <c r="R76" s="18">
        <v>0</v>
      </c>
      <c r="S76" s="18">
        <v>0</v>
      </c>
      <c r="T76" s="18">
        <v>0</v>
      </c>
      <c r="U76" s="18">
        <v>0</v>
      </c>
      <c r="V76" s="18">
        <v>0</v>
      </c>
      <c r="W76" s="18">
        <v>0</v>
      </c>
      <c r="X76" s="18">
        <v>0</v>
      </c>
      <c r="Y76" s="18">
        <v>0</v>
      </c>
      <c r="Z76" s="18">
        <v>0</v>
      </c>
      <c r="AA76" s="18">
        <v>0</v>
      </c>
      <c r="AB76" s="18">
        <v>0</v>
      </c>
      <c r="AC76" s="18">
        <v>0</v>
      </c>
      <c r="AD76" s="18">
        <v>0</v>
      </c>
      <c r="AE76" s="18">
        <v>0</v>
      </c>
      <c r="AF76" s="18">
        <v>0</v>
      </c>
      <c r="AG76" s="18">
        <v>0</v>
      </c>
      <c r="AH76" s="18">
        <v>0</v>
      </c>
      <c r="AI76" s="18">
        <v>0</v>
      </c>
      <c r="AJ76" s="18">
        <v>0</v>
      </c>
      <c r="AK76" s="18">
        <v>0</v>
      </c>
      <c r="AL76" s="18">
        <v>0</v>
      </c>
    </row>
    <row r="77" spans="1:38" ht="12.75" customHeight="1" x14ac:dyDescent="0.2">
      <c r="A77" s="9"/>
      <c r="B77" s="10"/>
      <c r="C77" s="9" t="s">
        <v>52</v>
      </c>
      <c r="D77" s="9"/>
      <c r="E77" s="12" t="s">
        <v>49</v>
      </c>
      <c r="F77" s="8"/>
      <c r="G77" s="18">
        <v>0</v>
      </c>
      <c r="H77" s="18">
        <v>0</v>
      </c>
      <c r="I77" s="18">
        <v>0</v>
      </c>
      <c r="J77" s="18">
        <v>0</v>
      </c>
      <c r="K77" s="18">
        <v>0</v>
      </c>
      <c r="L77" s="18">
        <v>0</v>
      </c>
      <c r="M77" s="18">
        <v>0</v>
      </c>
      <c r="N77" s="18">
        <v>0</v>
      </c>
      <c r="O77" s="18">
        <v>0</v>
      </c>
      <c r="P77" s="18">
        <v>0</v>
      </c>
      <c r="Q77" s="18">
        <v>0</v>
      </c>
      <c r="R77" s="18">
        <v>0</v>
      </c>
      <c r="S77" s="18">
        <v>0</v>
      </c>
      <c r="T77" s="18">
        <v>0</v>
      </c>
      <c r="U77" s="18">
        <v>0</v>
      </c>
      <c r="V77" s="18">
        <v>0</v>
      </c>
      <c r="W77" s="18">
        <v>0</v>
      </c>
      <c r="X77" s="18">
        <v>0</v>
      </c>
      <c r="Y77" s="18">
        <v>0</v>
      </c>
      <c r="Z77" s="18">
        <v>0</v>
      </c>
      <c r="AA77" s="18">
        <v>0</v>
      </c>
      <c r="AB77" s="18">
        <v>0</v>
      </c>
      <c r="AC77" s="18">
        <v>0</v>
      </c>
      <c r="AD77" s="18">
        <v>0</v>
      </c>
      <c r="AE77" s="18">
        <v>0</v>
      </c>
      <c r="AF77" s="18">
        <v>0</v>
      </c>
      <c r="AG77" s="18">
        <v>0</v>
      </c>
      <c r="AH77" s="18">
        <v>0</v>
      </c>
      <c r="AI77" s="18">
        <v>0</v>
      </c>
      <c r="AJ77" s="18">
        <v>0</v>
      </c>
      <c r="AK77" s="18">
        <v>0</v>
      </c>
      <c r="AL77" s="18">
        <v>0</v>
      </c>
    </row>
    <row r="78" spans="1:38" ht="12.75" customHeight="1" x14ac:dyDescent="0.2">
      <c r="A78" s="9"/>
      <c r="B78" s="10"/>
      <c r="C78" s="9" t="s">
        <v>51</v>
      </c>
      <c r="D78" s="9"/>
      <c r="E78" s="12" t="s">
        <v>49</v>
      </c>
      <c r="F78" s="8"/>
      <c r="G78" s="18">
        <v>100</v>
      </c>
      <c r="H78" s="18">
        <v>100</v>
      </c>
      <c r="I78" s="18">
        <v>100</v>
      </c>
      <c r="J78" s="18">
        <v>100</v>
      </c>
      <c r="K78" s="18">
        <v>100</v>
      </c>
      <c r="L78" s="18">
        <v>100</v>
      </c>
      <c r="M78" s="18">
        <v>100</v>
      </c>
      <c r="N78" s="18">
        <v>100</v>
      </c>
      <c r="O78" s="18">
        <v>100</v>
      </c>
      <c r="P78" s="18">
        <v>100</v>
      </c>
      <c r="Q78" s="18">
        <v>100</v>
      </c>
      <c r="R78" s="18">
        <v>100</v>
      </c>
      <c r="S78" s="18">
        <v>100</v>
      </c>
      <c r="T78" s="18">
        <v>100</v>
      </c>
      <c r="U78" s="18">
        <v>100</v>
      </c>
      <c r="V78" s="18">
        <v>100</v>
      </c>
      <c r="W78" s="18">
        <v>100</v>
      </c>
      <c r="X78" s="18">
        <v>100</v>
      </c>
      <c r="Y78" s="18">
        <v>100</v>
      </c>
      <c r="Z78" s="18">
        <v>100</v>
      </c>
      <c r="AA78" s="18">
        <v>100</v>
      </c>
      <c r="AB78" s="18">
        <v>100</v>
      </c>
      <c r="AC78" s="18">
        <v>100</v>
      </c>
      <c r="AD78" s="18">
        <v>100</v>
      </c>
      <c r="AE78" s="18">
        <v>100</v>
      </c>
      <c r="AF78" s="18">
        <v>100</v>
      </c>
      <c r="AG78" s="18">
        <v>100</v>
      </c>
      <c r="AH78" s="18">
        <v>100</v>
      </c>
      <c r="AI78" s="18">
        <v>100</v>
      </c>
      <c r="AJ78" s="18">
        <v>100</v>
      </c>
      <c r="AK78" s="18">
        <v>100</v>
      </c>
      <c r="AL78" s="18">
        <v>100</v>
      </c>
    </row>
    <row r="79" spans="1:38" ht="12.75" customHeight="1" x14ac:dyDescent="0.2">
      <c r="A79" s="9"/>
      <c r="B79" s="10"/>
      <c r="C79" s="9" t="s">
        <v>50</v>
      </c>
      <c r="D79" s="9"/>
      <c r="E79" s="12" t="s">
        <v>49</v>
      </c>
      <c r="F79" s="8"/>
      <c r="G79" s="18">
        <v>0</v>
      </c>
      <c r="H79" s="18">
        <v>0</v>
      </c>
      <c r="I79" s="18">
        <v>0</v>
      </c>
      <c r="J79" s="18">
        <v>0</v>
      </c>
      <c r="K79" s="18">
        <v>0</v>
      </c>
      <c r="L79" s="18">
        <v>0</v>
      </c>
      <c r="M79" s="18">
        <v>0</v>
      </c>
      <c r="N79" s="18">
        <v>0</v>
      </c>
      <c r="O79" s="18">
        <v>0</v>
      </c>
      <c r="P79" s="18">
        <v>0</v>
      </c>
      <c r="Q79" s="18">
        <v>0</v>
      </c>
      <c r="R79" s="18">
        <v>0</v>
      </c>
      <c r="S79" s="18">
        <v>0</v>
      </c>
      <c r="T79" s="18">
        <v>0</v>
      </c>
      <c r="U79" s="18">
        <v>0</v>
      </c>
      <c r="V79" s="18">
        <v>0</v>
      </c>
      <c r="W79" s="18">
        <v>0</v>
      </c>
      <c r="X79" s="18">
        <v>0</v>
      </c>
      <c r="Y79" s="18">
        <v>0</v>
      </c>
      <c r="Z79" s="18">
        <v>0</v>
      </c>
      <c r="AA79" s="18">
        <v>0</v>
      </c>
      <c r="AB79" s="18">
        <v>0</v>
      </c>
      <c r="AC79" s="18">
        <v>0</v>
      </c>
      <c r="AD79" s="18">
        <v>0</v>
      </c>
      <c r="AE79" s="18">
        <v>0</v>
      </c>
      <c r="AF79" s="18">
        <v>0</v>
      </c>
      <c r="AG79" s="18">
        <v>0</v>
      </c>
      <c r="AH79" s="18">
        <v>0</v>
      </c>
      <c r="AI79" s="18">
        <v>0</v>
      </c>
      <c r="AJ79" s="18">
        <v>0</v>
      </c>
      <c r="AK79" s="18">
        <v>0</v>
      </c>
      <c r="AL79" s="18">
        <v>0</v>
      </c>
    </row>
    <row r="80" spans="1:38" ht="12.75" customHeight="1" x14ac:dyDescent="0.2">
      <c r="A80" s="16"/>
      <c r="B80" s="17"/>
      <c r="C80" s="16"/>
      <c r="D80" s="16"/>
      <c r="E80" s="15"/>
      <c r="F80" s="8"/>
      <c r="G80" s="14"/>
      <c r="H80" s="14"/>
      <c r="I80" s="14"/>
      <c r="J80" s="14"/>
      <c r="K80" s="14"/>
      <c r="L80" s="14"/>
      <c r="M80" s="14"/>
      <c r="N80" s="14"/>
      <c r="O80" s="14"/>
      <c r="P80" s="14"/>
      <c r="Q80" s="13"/>
      <c r="R80" s="13"/>
      <c r="S80" s="13"/>
      <c r="T80" s="13"/>
      <c r="U80" s="13"/>
      <c r="V80" s="13"/>
      <c r="W80" s="13"/>
      <c r="X80" s="13"/>
      <c r="Y80" s="13"/>
      <c r="Z80" s="13"/>
      <c r="AA80" s="13"/>
      <c r="AB80" s="13"/>
      <c r="AC80" s="13"/>
      <c r="AD80" s="13"/>
      <c r="AE80" s="13"/>
      <c r="AF80" s="13"/>
      <c r="AG80" s="13"/>
      <c r="AH80" s="13"/>
      <c r="AI80" s="13"/>
      <c r="AJ80" s="13"/>
      <c r="AK80" s="13"/>
      <c r="AL80" s="13"/>
    </row>
    <row r="81" spans="1:38" ht="12.75" customHeight="1" x14ac:dyDescent="0.2">
      <c r="A81" s="9" t="s">
        <v>48</v>
      </c>
      <c r="B81" s="10"/>
      <c r="C81" s="9"/>
      <c r="D81" s="9"/>
      <c r="E81" s="12" t="s">
        <v>47</v>
      </c>
      <c r="F81" s="8"/>
      <c r="G81" s="11">
        <v>0.5</v>
      </c>
      <c r="H81" s="11">
        <v>0.5</v>
      </c>
      <c r="I81" s="11">
        <v>0.5</v>
      </c>
      <c r="J81" s="11">
        <v>0.5</v>
      </c>
      <c r="K81" s="11">
        <v>0.5</v>
      </c>
      <c r="L81" s="11">
        <v>0.5</v>
      </c>
      <c r="M81" s="11">
        <v>0.5</v>
      </c>
      <c r="N81" s="11">
        <v>0.5</v>
      </c>
      <c r="O81" s="11">
        <v>0.5</v>
      </c>
      <c r="P81" s="11">
        <v>0.5</v>
      </c>
      <c r="Q81" s="11">
        <v>0.5</v>
      </c>
      <c r="R81" s="11">
        <v>0.5</v>
      </c>
      <c r="S81" s="11">
        <v>0.5</v>
      </c>
      <c r="T81" s="11">
        <v>0.5</v>
      </c>
      <c r="U81" s="11">
        <v>0.5</v>
      </c>
      <c r="V81" s="11">
        <v>0.5</v>
      </c>
      <c r="W81" s="11">
        <v>0.5</v>
      </c>
      <c r="X81" s="11">
        <v>0.5</v>
      </c>
      <c r="Y81" s="11">
        <v>0.5</v>
      </c>
      <c r="Z81" s="11">
        <v>0.5</v>
      </c>
      <c r="AA81" s="11">
        <v>0.5</v>
      </c>
      <c r="AB81" s="11">
        <v>0.5</v>
      </c>
      <c r="AC81" s="11">
        <v>0.5</v>
      </c>
      <c r="AD81" s="11">
        <v>0.5</v>
      </c>
      <c r="AE81" s="11">
        <v>0.5</v>
      </c>
      <c r="AF81" s="11">
        <v>0.5</v>
      </c>
      <c r="AG81" s="11">
        <v>0.5</v>
      </c>
      <c r="AH81" s="11">
        <v>0.5</v>
      </c>
      <c r="AI81" s="11">
        <v>0.5</v>
      </c>
      <c r="AJ81" s="11">
        <v>0.5</v>
      </c>
      <c r="AK81" s="11">
        <v>0.5</v>
      </c>
      <c r="AL81" s="11">
        <v>0.5</v>
      </c>
    </row>
    <row r="82" spans="1:38" ht="12.75" customHeight="1" x14ac:dyDescent="0.2">
      <c r="A82" s="9"/>
      <c r="B82" s="10"/>
      <c r="C82" s="9"/>
      <c r="D82" s="9"/>
      <c r="E82" s="9"/>
      <c r="F82" s="8"/>
      <c r="G82" s="8"/>
      <c r="H82" s="8"/>
      <c r="I82" s="8"/>
      <c r="J82" s="7"/>
      <c r="K82" s="7"/>
      <c r="L82" s="7"/>
      <c r="M82" s="7"/>
      <c r="N82" s="7"/>
      <c r="O82" s="7"/>
    </row>
    <row r="83" spans="1:38" ht="12.75" customHeight="1" x14ac:dyDescent="0.2"/>
  </sheetData>
  <mergeCells count="1">
    <mergeCell ref="A5:D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showGridLines="0" workbookViewId="0"/>
  </sheetViews>
  <sheetFormatPr defaultColWidth="8.85546875" defaultRowHeight="15" x14ac:dyDescent="0.25"/>
  <cols>
    <col min="1" max="13" width="8.85546875" style="1"/>
    <col min="14" max="14" width="8.85546875" style="69"/>
    <col min="15" max="17" width="8.85546875" style="1"/>
    <col min="18" max="18" width="183" style="1" bestFit="1" customWidth="1"/>
    <col min="19" max="16384" width="8.85546875" style="1"/>
  </cols>
  <sheetData>
    <row r="1" spans="1:18" s="62" customFormat="1" ht="19.5" customHeight="1" x14ac:dyDescent="0.3">
      <c r="A1" s="62" t="s">
        <v>123</v>
      </c>
    </row>
    <row r="2" spans="1:18" s="61" customFormat="1" ht="12.75" customHeight="1" x14ac:dyDescent="0.25">
      <c r="N2" s="72"/>
    </row>
    <row r="3" spans="1:18" s="6" customFormat="1" ht="14.1" customHeight="1" x14ac:dyDescent="0.25">
      <c r="A3" s="6" t="s">
        <v>122</v>
      </c>
    </row>
    <row r="4" spans="1:18" s="61" customFormat="1" ht="12.75" customHeight="1" x14ac:dyDescent="0.25">
      <c r="N4" s="72"/>
    </row>
    <row r="5" spans="1:18" ht="12.75" customHeight="1" x14ac:dyDescent="0.2">
      <c r="A5" s="222" t="s">
        <v>46</v>
      </c>
      <c r="B5" s="222"/>
      <c r="C5" s="222"/>
      <c r="D5" s="222"/>
      <c r="E5" s="5" t="s">
        <v>45</v>
      </c>
      <c r="G5" s="79"/>
      <c r="H5" s="79"/>
      <c r="I5" s="79"/>
      <c r="J5" s="79"/>
      <c r="K5" s="79"/>
      <c r="L5" s="79"/>
      <c r="M5" s="79"/>
      <c r="N5" s="79"/>
      <c r="O5" s="79"/>
      <c r="P5" s="79"/>
      <c r="Q5" s="79"/>
    </row>
    <row r="6" spans="1:18" ht="12.75" customHeight="1" x14ac:dyDescent="0.25">
      <c r="A6" s="79"/>
      <c r="B6" s="79"/>
      <c r="C6" s="79"/>
      <c r="D6" s="79"/>
    </row>
    <row r="7" spans="1:18" ht="12.75" customHeight="1" x14ac:dyDescent="0.25">
      <c r="A7" s="31" t="s">
        <v>121</v>
      </c>
      <c r="B7" s="9"/>
      <c r="C7" s="9"/>
      <c r="D7" s="9"/>
    </row>
    <row r="8" spans="1:18" ht="12.75" customHeight="1" x14ac:dyDescent="0.25">
      <c r="A8" s="60" t="s">
        <v>120</v>
      </c>
      <c r="B8" s="9"/>
      <c r="C8" s="9"/>
      <c r="D8" s="9"/>
      <c r="R8" s="5" t="s">
        <v>430</v>
      </c>
    </row>
    <row r="9" spans="1:18" ht="12.75" customHeight="1" x14ac:dyDescent="0.25">
      <c r="A9" s="9"/>
      <c r="B9" s="59" t="s">
        <v>119</v>
      </c>
      <c r="C9" s="58"/>
      <c r="D9" s="58"/>
      <c r="E9" s="12" t="s">
        <v>1</v>
      </c>
      <c r="G9" s="36">
        <v>1</v>
      </c>
      <c r="H9" s="36">
        <v>1</v>
      </c>
      <c r="I9" s="36">
        <v>1</v>
      </c>
      <c r="J9" s="36">
        <v>1</v>
      </c>
      <c r="K9" s="36">
        <v>1</v>
      </c>
      <c r="L9" s="36">
        <v>1</v>
      </c>
      <c r="M9" s="36">
        <v>1</v>
      </c>
      <c r="N9" s="36">
        <v>1</v>
      </c>
      <c r="O9" s="36">
        <v>1</v>
      </c>
      <c r="P9" s="36">
        <v>1</v>
      </c>
      <c r="Q9" s="36">
        <v>1</v>
      </c>
      <c r="R9" s="104" t="s">
        <v>431</v>
      </c>
    </row>
    <row r="10" spans="1:18" ht="12.75" customHeight="1" x14ac:dyDescent="0.25">
      <c r="A10" s="9"/>
      <c r="B10" s="59" t="s">
        <v>118</v>
      </c>
      <c r="C10" s="58"/>
      <c r="D10" s="58"/>
      <c r="E10" s="12" t="s">
        <v>1</v>
      </c>
      <c r="G10" s="36">
        <v>1</v>
      </c>
      <c r="H10" s="36">
        <v>0</v>
      </c>
      <c r="I10" s="36">
        <v>1</v>
      </c>
      <c r="J10" s="36">
        <v>0</v>
      </c>
      <c r="K10" s="36">
        <v>0</v>
      </c>
      <c r="L10" s="36">
        <v>1</v>
      </c>
      <c r="M10" s="36">
        <v>0</v>
      </c>
      <c r="N10" s="36">
        <v>0</v>
      </c>
      <c r="O10" s="36">
        <v>0</v>
      </c>
      <c r="P10" s="36">
        <v>0</v>
      </c>
      <c r="Q10" s="36">
        <v>1</v>
      </c>
      <c r="R10" s="104" t="s">
        <v>410</v>
      </c>
    </row>
    <row r="11" spans="1:18" ht="12.75" customHeight="1" x14ac:dyDescent="0.25">
      <c r="A11" s="9"/>
      <c r="B11" s="59" t="s">
        <v>117</v>
      </c>
      <c r="C11" s="58"/>
      <c r="D11" s="58"/>
      <c r="E11" s="12" t="s">
        <v>1</v>
      </c>
      <c r="G11" s="36">
        <v>0</v>
      </c>
      <c r="H11" s="36">
        <v>0</v>
      </c>
      <c r="I11" s="36">
        <v>0</v>
      </c>
      <c r="J11" s="36">
        <v>1</v>
      </c>
      <c r="K11" s="36">
        <v>0</v>
      </c>
      <c r="L11" s="36">
        <v>1</v>
      </c>
      <c r="M11" s="36">
        <v>1</v>
      </c>
      <c r="N11" s="36">
        <v>0</v>
      </c>
      <c r="O11" s="36">
        <v>0</v>
      </c>
      <c r="P11" s="36">
        <v>0</v>
      </c>
      <c r="Q11" s="36">
        <v>1</v>
      </c>
      <c r="R11" s="104" t="s">
        <v>410</v>
      </c>
    </row>
    <row r="12" spans="1:18" ht="12.75" customHeight="1" x14ac:dyDescent="0.25">
      <c r="A12" s="9"/>
      <c r="B12" s="59" t="s">
        <v>116</v>
      </c>
      <c r="C12" s="58"/>
      <c r="D12" s="58"/>
      <c r="E12" s="12" t="s">
        <v>1</v>
      </c>
      <c r="G12" s="36">
        <v>0</v>
      </c>
      <c r="H12" s="36">
        <v>0</v>
      </c>
      <c r="I12" s="36">
        <v>0</v>
      </c>
      <c r="J12" s="36">
        <v>1</v>
      </c>
      <c r="K12" s="36">
        <v>0</v>
      </c>
      <c r="L12" s="36">
        <v>0</v>
      </c>
      <c r="M12" s="36">
        <v>0</v>
      </c>
      <c r="N12" s="36">
        <v>0</v>
      </c>
      <c r="O12" s="36">
        <v>0</v>
      </c>
      <c r="P12" s="36">
        <v>0</v>
      </c>
      <c r="Q12" s="36">
        <v>0</v>
      </c>
      <c r="R12" s="104" t="s">
        <v>410</v>
      </c>
    </row>
    <row r="13" spans="1:18" ht="12.75" customHeight="1" x14ac:dyDescent="0.25">
      <c r="A13" s="9"/>
      <c r="B13" s="59" t="s">
        <v>115</v>
      </c>
      <c r="C13" s="58"/>
      <c r="D13" s="58"/>
      <c r="E13" s="12" t="s">
        <v>1</v>
      </c>
      <c r="G13" s="36">
        <v>0</v>
      </c>
      <c r="H13" s="36">
        <v>0</v>
      </c>
      <c r="I13" s="36">
        <v>0</v>
      </c>
      <c r="J13" s="36">
        <v>0</v>
      </c>
      <c r="K13" s="36">
        <v>0</v>
      </c>
      <c r="L13" s="36">
        <v>0</v>
      </c>
      <c r="M13" s="36">
        <v>0</v>
      </c>
      <c r="N13" s="36">
        <v>0</v>
      </c>
      <c r="O13" s="36">
        <v>0</v>
      </c>
      <c r="P13" s="36">
        <v>0</v>
      </c>
      <c r="Q13" s="36">
        <v>0</v>
      </c>
      <c r="R13" s="104" t="s">
        <v>432</v>
      </c>
    </row>
    <row r="14" spans="1:18" ht="12.75" customHeight="1" x14ac:dyDescent="0.25">
      <c r="A14" s="9"/>
      <c r="B14" s="59" t="s">
        <v>114</v>
      </c>
      <c r="C14" s="58"/>
      <c r="D14" s="58"/>
      <c r="E14" s="12" t="s">
        <v>1</v>
      </c>
      <c r="G14" s="36">
        <v>0</v>
      </c>
      <c r="H14" s="36">
        <v>0</v>
      </c>
      <c r="I14" s="36">
        <v>0</v>
      </c>
      <c r="J14" s="36">
        <v>0</v>
      </c>
      <c r="K14" s="36">
        <v>0</v>
      </c>
      <c r="L14" s="36">
        <v>0</v>
      </c>
      <c r="M14" s="36">
        <v>0</v>
      </c>
      <c r="N14" s="36">
        <v>0</v>
      </c>
      <c r="O14" s="36">
        <v>0</v>
      </c>
      <c r="P14" s="36">
        <v>0</v>
      </c>
      <c r="Q14" s="36">
        <v>0</v>
      </c>
      <c r="R14" s="104" t="s">
        <v>410</v>
      </c>
    </row>
    <row r="15" spans="1:18" ht="12.75" customHeight="1" x14ac:dyDescent="0.2">
      <c r="A15" s="9"/>
      <c r="B15" s="4" t="s">
        <v>113</v>
      </c>
      <c r="C15" s="58"/>
      <c r="D15" s="58"/>
      <c r="E15" s="12" t="s">
        <v>1</v>
      </c>
      <c r="G15" s="36">
        <v>0</v>
      </c>
      <c r="H15" s="36">
        <v>0</v>
      </c>
      <c r="I15" s="36">
        <v>0</v>
      </c>
      <c r="J15" s="36">
        <v>0</v>
      </c>
      <c r="K15" s="36">
        <v>0</v>
      </c>
      <c r="L15" s="36">
        <v>0</v>
      </c>
      <c r="M15" s="36">
        <v>0</v>
      </c>
      <c r="N15" s="36">
        <v>0</v>
      </c>
      <c r="O15" s="36">
        <v>0</v>
      </c>
      <c r="P15" s="36">
        <v>0</v>
      </c>
      <c r="Q15" s="36">
        <v>0</v>
      </c>
      <c r="R15" s="104" t="s">
        <v>410</v>
      </c>
    </row>
    <row r="16" spans="1:18" ht="12.75" customHeight="1" x14ac:dyDescent="0.2">
      <c r="A16" s="9"/>
      <c r="B16" s="9"/>
      <c r="C16" s="9"/>
      <c r="D16" s="9"/>
      <c r="E16" s="3"/>
      <c r="G16" s="57"/>
      <c r="H16" s="57"/>
      <c r="I16" s="57"/>
      <c r="J16" s="57"/>
      <c r="K16" s="57"/>
      <c r="L16" s="57"/>
      <c r="M16" s="57"/>
      <c r="N16" s="73"/>
      <c r="O16" s="57"/>
      <c r="P16" s="57"/>
      <c r="Q16" s="57"/>
    </row>
    <row r="17" spans="1:18" ht="12.75" customHeight="1" x14ac:dyDescent="0.2">
      <c r="A17" s="31" t="s">
        <v>112</v>
      </c>
      <c r="B17" s="9"/>
      <c r="C17" s="9"/>
      <c r="D17" s="9"/>
      <c r="E17" s="12"/>
      <c r="G17" s="32"/>
      <c r="H17" s="32"/>
      <c r="I17" s="32"/>
      <c r="J17" s="32"/>
      <c r="K17" s="32"/>
      <c r="L17" s="32"/>
      <c r="M17" s="32"/>
      <c r="N17" s="74"/>
      <c r="O17" s="32"/>
      <c r="P17" s="32"/>
      <c r="Q17" s="32"/>
    </row>
    <row r="18" spans="1:18" ht="12.75" customHeight="1" x14ac:dyDescent="0.2">
      <c r="A18" s="9"/>
      <c r="B18" s="31" t="s">
        <v>111</v>
      </c>
      <c r="C18" s="9"/>
      <c r="D18" s="9"/>
      <c r="E18" s="12" t="s">
        <v>1</v>
      </c>
      <c r="G18" s="30" t="s">
        <v>110</v>
      </c>
      <c r="H18" s="30" t="s">
        <v>110</v>
      </c>
      <c r="I18" s="30" t="s">
        <v>110</v>
      </c>
      <c r="J18" s="30" t="s">
        <v>110</v>
      </c>
      <c r="K18" s="30" t="s">
        <v>110</v>
      </c>
      <c r="L18" s="30" t="s">
        <v>110</v>
      </c>
      <c r="M18" s="30" t="s">
        <v>110</v>
      </c>
      <c r="N18" s="30" t="s">
        <v>110</v>
      </c>
      <c r="O18" s="30" t="s">
        <v>110</v>
      </c>
      <c r="P18" s="30" t="s">
        <v>110</v>
      </c>
      <c r="Q18" s="30" t="s">
        <v>110</v>
      </c>
    </row>
    <row r="19" spans="1:18" ht="12.75" customHeight="1" x14ac:dyDescent="0.2">
      <c r="A19" s="9"/>
      <c r="B19" s="31" t="s">
        <v>109</v>
      </c>
      <c r="C19" s="9"/>
      <c r="D19" s="9"/>
      <c r="E19" s="12" t="s">
        <v>1</v>
      </c>
      <c r="G19" s="55" t="s">
        <v>12</v>
      </c>
      <c r="H19" s="55" t="s">
        <v>11</v>
      </c>
      <c r="I19" s="55" t="s">
        <v>10</v>
      </c>
      <c r="J19" s="55" t="s">
        <v>9</v>
      </c>
      <c r="K19" s="55" t="s">
        <v>8</v>
      </c>
      <c r="L19" s="55" t="s">
        <v>7</v>
      </c>
      <c r="M19" s="55" t="s">
        <v>6</v>
      </c>
      <c r="N19" s="78" t="s">
        <v>5</v>
      </c>
      <c r="O19" s="55" t="s">
        <v>4</v>
      </c>
      <c r="P19" s="55" t="s">
        <v>3</v>
      </c>
      <c r="Q19" s="55" t="s">
        <v>2</v>
      </c>
    </row>
    <row r="20" spans="1:18" ht="12.75" customHeight="1" x14ac:dyDescent="0.2">
      <c r="A20" s="9"/>
      <c r="B20" s="31" t="s">
        <v>108</v>
      </c>
      <c r="C20" s="9"/>
      <c r="D20" s="9"/>
      <c r="E20" s="12" t="s">
        <v>107</v>
      </c>
      <c r="G20" s="54"/>
      <c r="H20" s="54"/>
      <c r="I20" s="54"/>
      <c r="J20" s="54"/>
      <c r="K20" s="54"/>
      <c r="L20" s="54"/>
      <c r="M20" s="54"/>
      <c r="N20" s="54"/>
      <c r="O20" s="54"/>
      <c r="P20" s="54"/>
      <c r="Q20" s="54"/>
    </row>
    <row r="21" spans="1:18" ht="12.75" customHeight="1" x14ac:dyDescent="0.2">
      <c r="A21" s="9"/>
      <c r="B21" s="31" t="s">
        <v>106</v>
      </c>
      <c r="C21" s="9"/>
      <c r="D21" s="9"/>
      <c r="E21" s="12" t="s">
        <v>105</v>
      </c>
      <c r="G21" s="37">
        <v>3800</v>
      </c>
      <c r="H21" s="37">
        <v>3300</v>
      </c>
      <c r="I21" s="37">
        <v>1600</v>
      </c>
      <c r="J21" s="37">
        <v>8500</v>
      </c>
      <c r="K21" s="37">
        <v>5101</v>
      </c>
      <c r="L21" s="41">
        <v>7240</v>
      </c>
      <c r="M21" s="37">
        <v>7800</v>
      </c>
      <c r="N21" s="37">
        <v>5000</v>
      </c>
      <c r="O21" s="41">
        <v>7240</v>
      </c>
      <c r="P21" s="37">
        <v>7050</v>
      </c>
      <c r="Q21" s="37">
        <v>4500</v>
      </c>
      <c r="R21" s="1" t="s">
        <v>437</v>
      </c>
    </row>
    <row r="22" spans="1:18" ht="12.75" customHeight="1" x14ac:dyDescent="0.25">
      <c r="A22" s="9"/>
      <c r="B22" s="31" t="s">
        <v>104</v>
      </c>
      <c r="C22" s="9"/>
      <c r="D22" s="9"/>
      <c r="E22" s="12" t="s">
        <v>103</v>
      </c>
      <c r="G22" s="40">
        <v>3938.5559210526317</v>
      </c>
      <c r="H22" s="40">
        <v>1278.516447368421</v>
      </c>
      <c r="I22" s="40">
        <v>3172.6907894736842</v>
      </c>
      <c r="J22" s="40">
        <v>13934.53947368421</v>
      </c>
      <c r="K22" s="40">
        <v>301.82894736842104</v>
      </c>
      <c r="L22" s="40">
        <v>11201.470394736842</v>
      </c>
      <c r="M22" s="40">
        <v>5726.3486842105267</v>
      </c>
      <c r="N22" s="40">
        <v>6025.3881578947367</v>
      </c>
      <c r="O22" s="40">
        <v>8689.7368421052633</v>
      </c>
      <c r="P22" s="40">
        <v>1677.8421052631579</v>
      </c>
      <c r="Q22" s="40">
        <v>3612.7631578947367</v>
      </c>
      <c r="R22" t="s">
        <v>433</v>
      </c>
    </row>
    <row r="23" spans="1:18" ht="12.75" customHeight="1" x14ac:dyDescent="0.25">
      <c r="A23" s="9"/>
      <c r="B23" s="31" t="s">
        <v>102</v>
      </c>
      <c r="C23" s="9"/>
      <c r="D23" s="9"/>
      <c r="E23" s="12" t="s">
        <v>76</v>
      </c>
      <c r="G23" s="37">
        <v>72</v>
      </c>
      <c r="H23" s="37">
        <v>46</v>
      </c>
      <c r="I23" s="37">
        <v>130</v>
      </c>
      <c r="J23" s="37">
        <v>50</v>
      </c>
      <c r="K23" s="37">
        <v>5</v>
      </c>
      <c r="L23" s="37">
        <v>23</v>
      </c>
      <c r="M23" s="37">
        <v>28</v>
      </c>
      <c r="N23" s="37">
        <v>13</v>
      </c>
      <c r="O23" s="37">
        <v>9</v>
      </c>
      <c r="P23" s="37">
        <v>29</v>
      </c>
      <c r="Q23" s="37">
        <v>16</v>
      </c>
      <c r="R23" t="s">
        <v>436</v>
      </c>
    </row>
    <row r="24" spans="1:18" ht="12.75" customHeight="1" x14ac:dyDescent="0.25">
      <c r="A24" s="9"/>
      <c r="B24" s="31" t="s">
        <v>607</v>
      </c>
      <c r="C24" s="9"/>
      <c r="D24" s="9"/>
      <c r="E24" s="12"/>
      <c r="G24" s="37">
        <v>34</v>
      </c>
      <c r="H24" s="37">
        <v>0</v>
      </c>
      <c r="I24" s="37">
        <v>25</v>
      </c>
      <c r="J24" s="37">
        <v>3</v>
      </c>
      <c r="K24" s="37">
        <v>0</v>
      </c>
      <c r="L24" s="37">
        <v>2</v>
      </c>
      <c r="M24" s="37">
        <v>0</v>
      </c>
      <c r="N24" s="37">
        <v>0</v>
      </c>
      <c r="O24" s="37">
        <v>0</v>
      </c>
      <c r="P24" s="37">
        <v>0</v>
      </c>
      <c r="Q24" s="37">
        <v>5</v>
      </c>
      <c r="R24" t="s">
        <v>678</v>
      </c>
    </row>
    <row r="25" spans="1:18" ht="12.75" customHeight="1" x14ac:dyDescent="0.25">
      <c r="A25" s="9"/>
      <c r="B25" s="31" t="s">
        <v>608</v>
      </c>
      <c r="C25" s="9"/>
      <c r="D25" s="9"/>
      <c r="E25" s="12" t="s">
        <v>604</v>
      </c>
      <c r="G25" s="83">
        <v>2.7749999999999999</v>
      </c>
      <c r="H25" s="83">
        <v>2.7749999999999999</v>
      </c>
      <c r="I25" s="83">
        <v>2.7749999999999999</v>
      </c>
      <c r="J25" s="83">
        <v>2.7749999999999999</v>
      </c>
      <c r="K25" s="83">
        <v>2.7749999999999999</v>
      </c>
      <c r="L25" s="83">
        <v>2.7749999999999999</v>
      </c>
      <c r="M25" s="83">
        <v>2.7749999999999999</v>
      </c>
      <c r="N25" s="83">
        <v>2.7749999999999999</v>
      </c>
      <c r="O25" s="83">
        <v>2.7749999999999999</v>
      </c>
      <c r="P25" s="83">
        <v>2.7749999999999999</v>
      </c>
      <c r="Q25" s="83">
        <v>2.7749999999999999</v>
      </c>
      <c r="R25"/>
    </row>
    <row r="26" spans="1:18" ht="12.75" customHeight="1" x14ac:dyDescent="0.25">
      <c r="A26" s="9"/>
      <c r="B26" s="31" t="s">
        <v>609</v>
      </c>
      <c r="C26" s="9"/>
      <c r="D26" s="9"/>
      <c r="E26" s="12" t="s">
        <v>605</v>
      </c>
      <c r="G26" s="83">
        <v>3</v>
      </c>
      <c r="H26" s="83">
        <v>3</v>
      </c>
      <c r="I26" s="83">
        <v>3</v>
      </c>
      <c r="J26" s="83">
        <v>3</v>
      </c>
      <c r="K26" s="83">
        <v>3</v>
      </c>
      <c r="L26" s="83">
        <v>3</v>
      </c>
      <c r="M26" s="83">
        <v>3</v>
      </c>
      <c r="N26" s="83">
        <v>6</v>
      </c>
      <c r="O26" s="83">
        <v>3</v>
      </c>
      <c r="P26" s="83">
        <v>3</v>
      </c>
      <c r="Q26" s="83">
        <v>3</v>
      </c>
      <c r="R26" s="109" t="s">
        <v>677</v>
      </c>
    </row>
    <row r="27" spans="1:18" ht="12.75" customHeight="1" x14ac:dyDescent="0.2">
      <c r="A27" s="9"/>
      <c r="B27" s="31" t="s">
        <v>612</v>
      </c>
      <c r="C27" s="9"/>
      <c r="D27" s="9"/>
      <c r="E27" s="12" t="s">
        <v>101</v>
      </c>
      <c r="G27" s="11">
        <f t="shared" ref="G27:Q27" si="0">G21*0.43*0.5</f>
        <v>817</v>
      </c>
      <c r="H27" s="11">
        <f t="shared" si="0"/>
        <v>709.5</v>
      </c>
      <c r="I27" s="11">
        <f t="shared" si="0"/>
        <v>344</v>
      </c>
      <c r="J27" s="11">
        <f t="shared" si="0"/>
        <v>1827.5</v>
      </c>
      <c r="K27" s="11">
        <f t="shared" si="0"/>
        <v>1096.7149999999999</v>
      </c>
      <c r="L27" s="11">
        <f t="shared" si="0"/>
        <v>1556.6</v>
      </c>
      <c r="M27" s="11">
        <f t="shared" si="0"/>
        <v>1677</v>
      </c>
      <c r="N27" s="11">
        <f t="shared" si="0"/>
        <v>1075</v>
      </c>
      <c r="O27" s="11">
        <f t="shared" si="0"/>
        <v>1556.6</v>
      </c>
      <c r="P27" s="11">
        <f t="shared" si="0"/>
        <v>1515.75</v>
      </c>
      <c r="Q27" s="11">
        <f t="shared" si="0"/>
        <v>967.5</v>
      </c>
      <c r="R27" s="1" t="s">
        <v>426</v>
      </c>
    </row>
    <row r="28" spans="1:18" ht="12.75" customHeight="1" x14ac:dyDescent="0.2">
      <c r="A28" s="9"/>
      <c r="B28" s="9"/>
      <c r="C28" s="9"/>
      <c r="D28" s="9"/>
      <c r="E28" s="12"/>
      <c r="G28" s="32"/>
      <c r="H28" s="32"/>
      <c r="I28" s="32"/>
      <c r="J28" s="32"/>
      <c r="K28" s="32"/>
      <c r="L28" s="32"/>
      <c r="M28" s="32"/>
      <c r="N28" s="74"/>
      <c r="O28" s="32"/>
      <c r="P28" s="32"/>
      <c r="Q28" s="32"/>
    </row>
    <row r="29" spans="1:18" ht="12.75" customHeight="1" x14ac:dyDescent="0.2">
      <c r="A29" s="31" t="s">
        <v>100</v>
      </c>
      <c r="B29" s="9"/>
      <c r="C29" s="9"/>
      <c r="D29" s="9"/>
      <c r="E29" s="12"/>
      <c r="G29" s="32"/>
      <c r="H29" s="32"/>
      <c r="I29" s="32"/>
      <c r="J29" s="32"/>
      <c r="K29" s="32"/>
      <c r="L29" s="32"/>
      <c r="M29" s="32"/>
      <c r="N29" s="74"/>
      <c r="O29" s="32"/>
      <c r="P29" s="32"/>
      <c r="Q29" s="32"/>
    </row>
    <row r="30" spans="1:18" ht="12.75" customHeight="1" x14ac:dyDescent="0.2">
      <c r="A30" s="9"/>
      <c r="B30" s="31" t="s">
        <v>99</v>
      </c>
      <c r="C30" s="9"/>
      <c r="D30" s="9"/>
      <c r="E30" s="12" t="s">
        <v>98</v>
      </c>
      <c r="G30" s="37">
        <v>18</v>
      </c>
      <c r="H30" s="37">
        <v>25.5</v>
      </c>
      <c r="I30" s="37">
        <v>25</v>
      </c>
      <c r="J30" s="37">
        <v>17</v>
      </c>
      <c r="K30" s="37">
        <v>14.5</v>
      </c>
      <c r="L30" s="41">
        <v>30</v>
      </c>
      <c r="M30" s="37">
        <v>18</v>
      </c>
      <c r="N30" s="37">
        <v>16.3</v>
      </c>
      <c r="O30" s="41">
        <v>30</v>
      </c>
      <c r="P30" s="37">
        <v>23</v>
      </c>
      <c r="Q30" s="37">
        <v>16.5</v>
      </c>
      <c r="R30" s="1" t="s">
        <v>437</v>
      </c>
    </row>
    <row r="31" spans="1:18" ht="12.75" customHeight="1" x14ac:dyDescent="0.2">
      <c r="A31" s="9"/>
      <c r="B31" s="29" t="s">
        <v>97</v>
      </c>
      <c r="C31" s="9"/>
      <c r="D31" s="9"/>
      <c r="E31" s="12"/>
      <c r="G31" s="52"/>
      <c r="H31" s="52"/>
      <c r="I31" s="52"/>
      <c r="J31" s="52"/>
      <c r="K31" s="52"/>
      <c r="L31" s="52"/>
      <c r="M31" s="52"/>
      <c r="N31" s="52"/>
      <c r="O31" s="52"/>
      <c r="P31" s="52"/>
      <c r="Q31" s="52"/>
    </row>
    <row r="32" spans="1:18" ht="12.75" customHeight="1" x14ac:dyDescent="0.2">
      <c r="A32" s="9"/>
      <c r="D32" s="9" t="s">
        <v>96</v>
      </c>
      <c r="E32" s="12" t="s">
        <v>89</v>
      </c>
      <c r="G32" s="11">
        <v>2</v>
      </c>
      <c r="H32" s="11">
        <v>2</v>
      </c>
      <c r="I32" s="11">
        <v>2</v>
      </c>
      <c r="J32" s="11">
        <v>2</v>
      </c>
      <c r="K32" s="11">
        <v>2</v>
      </c>
      <c r="L32" s="11">
        <v>2</v>
      </c>
      <c r="M32" s="11">
        <v>2</v>
      </c>
      <c r="N32" s="11">
        <v>2</v>
      </c>
      <c r="O32" s="11">
        <v>2</v>
      </c>
      <c r="P32" s="11">
        <v>2</v>
      </c>
      <c r="Q32" s="11">
        <v>2</v>
      </c>
      <c r="R32" s="1" t="s">
        <v>423</v>
      </c>
    </row>
    <row r="33" spans="1:18" ht="12.75" customHeight="1" x14ac:dyDescent="0.2">
      <c r="A33" s="9"/>
      <c r="B33" s="51"/>
      <c r="D33" s="9" t="s">
        <v>95</v>
      </c>
      <c r="E33" s="12" t="s">
        <v>89</v>
      </c>
      <c r="G33" s="11">
        <v>6</v>
      </c>
      <c r="H33" s="11">
        <v>6</v>
      </c>
      <c r="I33" s="11">
        <v>6</v>
      </c>
      <c r="J33" s="11">
        <v>6</v>
      </c>
      <c r="K33" s="11">
        <v>6</v>
      </c>
      <c r="L33" s="11">
        <v>6</v>
      </c>
      <c r="M33" s="11">
        <v>6</v>
      </c>
      <c r="N33" s="11">
        <v>6</v>
      </c>
      <c r="O33" s="11">
        <v>6</v>
      </c>
      <c r="P33" s="11">
        <v>6</v>
      </c>
      <c r="Q33" s="11">
        <v>6</v>
      </c>
    </row>
    <row r="34" spans="1:18" ht="12.75" customHeight="1" x14ac:dyDescent="0.2">
      <c r="A34" s="9"/>
      <c r="B34" s="50"/>
      <c r="D34" s="9" t="s">
        <v>94</v>
      </c>
      <c r="E34" s="12" t="s">
        <v>89</v>
      </c>
      <c r="G34" s="11">
        <v>84</v>
      </c>
      <c r="H34" s="11">
        <v>84</v>
      </c>
      <c r="I34" s="11">
        <v>84</v>
      </c>
      <c r="J34" s="11">
        <v>84</v>
      </c>
      <c r="K34" s="11">
        <v>84</v>
      </c>
      <c r="L34" s="11">
        <v>84</v>
      </c>
      <c r="M34" s="11">
        <v>84</v>
      </c>
      <c r="N34" s="11">
        <v>84</v>
      </c>
      <c r="O34" s="11">
        <v>84</v>
      </c>
      <c r="P34" s="11">
        <v>84</v>
      </c>
      <c r="Q34" s="11">
        <v>84</v>
      </c>
    </row>
    <row r="35" spans="1:18" ht="12.75" customHeight="1" x14ac:dyDescent="0.2">
      <c r="A35" s="9"/>
      <c r="B35" s="50"/>
      <c r="D35" s="9" t="s">
        <v>93</v>
      </c>
      <c r="E35" s="12" t="s">
        <v>89</v>
      </c>
      <c r="G35" s="11">
        <v>4</v>
      </c>
      <c r="H35" s="11">
        <v>4</v>
      </c>
      <c r="I35" s="11">
        <v>4</v>
      </c>
      <c r="J35" s="11">
        <v>4</v>
      </c>
      <c r="K35" s="11">
        <v>4</v>
      </c>
      <c r="L35" s="11">
        <v>4</v>
      </c>
      <c r="M35" s="11">
        <v>4</v>
      </c>
      <c r="N35" s="11">
        <v>4</v>
      </c>
      <c r="O35" s="11">
        <v>4</v>
      </c>
      <c r="P35" s="11">
        <v>4</v>
      </c>
      <c r="Q35" s="11">
        <v>4</v>
      </c>
    </row>
    <row r="36" spans="1:18" ht="12.75" customHeight="1" x14ac:dyDescent="0.2">
      <c r="A36" s="9"/>
      <c r="B36" s="50"/>
      <c r="D36" s="9" t="s">
        <v>92</v>
      </c>
      <c r="E36" s="12" t="s">
        <v>89</v>
      </c>
      <c r="G36" s="11">
        <v>2</v>
      </c>
      <c r="H36" s="11">
        <v>2</v>
      </c>
      <c r="I36" s="11">
        <v>2</v>
      </c>
      <c r="J36" s="11">
        <v>2</v>
      </c>
      <c r="K36" s="11">
        <v>2</v>
      </c>
      <c r="L36" s="11">
        <v>2</v>
      </c>
      <c r="M36" s="11">
        <v>2</v>
      </c>
      <c r="N36" s="11">
        <v>2</v>
      </c>
      <c r="O36" s="11">
        <v>2</v>
      </c>
      <c r="P36" s="11">
        <v>2</v>
      </c>
      <c r="Q36" s="11">
        <v>2</v>
      </c>
    </row>
    <row r="37" spans="1:18" ht="12.75" customHeight="1" x14ac:dyDescent="0.2">
      <c r="A37" s="9"/>
      <c r="B37" s="9"/>
      <c r="D37" s="9" t="s">
        <v>91</v>
      </c>
      <c r="E37" s="12" t="s">
        <v>89</v>
      </c>
      <c r="G37" s="11">
        <v>1</v>
      </c>
      <c r="H37" s="11">
        <v>1</v>
      </c>
      <c r="I37" s="11">
        <v>1</v>
      </c>
      <c r="J37" s="11">
        <v>1</v>
      </c>
      <c r="K37" s="11">
        <v>1</v>
      </c>
      <c r="L37" s="11">
        <v>1</v>
      </c>
      <c r="M37" s="11">
        <v>1</v>
      </c>
      <c r="N37" s="11">
        <v>1</v>
      </c>
      <c r="O37" s="11">
        <v>1</v>
      </c>
      <c r="P37" s="11">
        <v>1</v>
      </c>
      <c r="Q37" s="11">
        <v>1</v>
      </c>
    </row>
    <row r="38" spans="1:18" ht="12.75" customHeight="1" x14ac:dyDescent="0.2">
      <c r="A38" s="9"/>
      <c r="B38" s="9"/>
      <c r="D38" s="9" t="s">
        <v>90</v>
      </c>
      <c r="E38" s="12" t="s">
        <v>89</v>
      </c>
      <c r="G38" s="11">
        <v>1</v>
      </c>
      <c r="H38" s="11">
        <v>1</v>
      </c>
      <c r="I38" s="11">
        <v>1</v>
      </c>
      <c r="J38" s="11">
        <v>1</v>
      </c>
      <c r="K38" s="11">
        <v>1</v>
      </c>
      <c r="L38" s="11">
        <v>1</v>
      </c>
      <c r="M38" s="11">
        <v>1</v>
      </c>
      <c r="N38" s="11">
        <v>1</v>
      </c>
      <c r="O38" s="11">
        <v>1</v>
      </c>
      <c r="P38" s="11">
        <v>1</v>
      </c>
      <c r="Q38" s="11">
        <v>1</v>
      </c>
    </row>
    <row r="39" spans="1:18" ht="12.75" customHeight="1" x14ac:dyDescent="0.2">
      <c r="A39" s="9"/>
      <c r="B39" s="9"/>
      <c r="D39" s="9"/>
      <c r="E39" s="12"/>
      <c r="G39" s="48"/>
      <c r="H39" s="48"/>
      <c r="I39" s="48"/>
      <c r="J39" s="48"/>
      <c r="K39" s="48"/>
      <c r="L39" s="48"/>
      <c r="M39" s="48"/>
      <c r="N39" s="48"/>
      <c r="O39" s="48"/>
      <c r="P39" s="48"/>
      <c r="Q39" s="48"/>
    </row>
    <row r="40" spans="1:18" ht="12.75" customHeight="1" x14ac:dyDescent="0.25">
      <c r="A40" s="31" t="s">
        <v>88</v>
      </c>
      <c r="B40" s="9"/>
      <c r="C40" s="9"/>
      <c r="D40" s="9"/>
      <c r="E40" s="12"/>
      <c r="G40" s="46"/>
      <c r="H40" s="46"/>
      <c r="I40" s="46"/>
      <c r="J40" s="46"/>
      <c r="K40" s="46"/>
      <c r="L40" s="46"/>
      <c r="M40" s="46"/>
      <c r="N40" s="46"/>
      <c r="O40" s="46"/>
      <c r="P40" s="46"/>
      <c r="Q40" s="46"/>
    </row>
    <row r="41" spans="1:18" ht="12.75" customHeight="1" x14ac:dyDescent="0.25">
      <c r="A41" s="45" t="s">
        <v>87</v>
      </c>
      <c r="B41" s="9"/>
      <c r="C41" s="9"/>
      <c r="D41" s="9"/>
      <c r="E41" s="12"/>
      <c r="G41" s="43"/>
      <c r="H41" s="43"/>
      <c r="I41" s="43"/>
      <c r="J41" s="43"/>
      <c r="K41" s="43"/>
      <c r="L41" s="43"/>
      <c r="M41" s="43"/>
      <c r="N41" s="43"/>
      <c r="O41" s="43"/>
      <c r="P41" s="43"/>
      <c r="Q41" s="43"/>
    </row>
    <row r="42" spans="1:18" ht="12.75" customHeight="1" x14ac:dyDescent="0.25">
      <c r="A42" s="9"/>
      <c r="B42" s="31" t="s">
        <v>86</v>
      </c>
      <c r="C42" s="9"/>
      <c r="D42" s="9"/>
      <c r="E42" s="12" t="s">
        <v>70</v>
      </c>
      <c r="G42" s="40">
        <v>284.2888415053273</v>
      </c>
      <c r="H42" s="40">
        <v>949.25244874173143</v>
      </c>
      <c r="I42" s="40">
        <v>1539.9876412392769</v>
      </c>
      <c r="J42" s="40">
        <v>2620.4449847737305</v>
      </c>
      <c r="K42" s="40">
        <v>7796.3838877021662</v>
      </c>
      <c r="L42" s="40">
        <v>2233.3695617381059</v>
      </c>
      <c r="M42" s="40">
        <v>3757.9626725489857</v>
      </c>
      <c r="N42" s="40">
        <v>549.33182946283216</v>
      </c>
      <c r="O42" s="40">
        <v>1010.5069501226492</v>
      </c>
      <c r="P42" s="40">
        <v>753.43290253772079</v>
      </c>
      <c r="Q42" s="40">
        <v>958.3193721091161</v>
      </c>
      <c r="R42" t="s">
        <v>433</v>
      </c>
    </row>
    <row r="43" spans="1:18" ht="12.75" customHeight="1" x14ac:dyDescent="0.25">
      <c r="A43" s="9"/>
      <c r="B43" s="31" t="s">
        <v>85</v>
      </c>
      <c r="C43" s="9"/>
      <c r="D43" s="9"/>
      <c r="E43" s="12" t="s">
        <v>83</v>
      </c>
      <c r="G43" s="38">
        <v>3.2341844835261386</v>
      </c>
      <c r="H43" s="38">
        <v>4.9959065425850788</v>
      </c>
      <c r="I43" s="38">
        <v>16.252311565187277</v>
      </c>
      <c r="J43" s="38">
        <v>1.6936288095181888</v>
      </c>
      <c r="K43" s="38">
        <v>5.9695823706351625</v>
      </c>
      <c r="L43" s="38">
        <v>1.8685945542276374</v>
      </c>
      <c r="M43" s="38">
        <v>13.221603161746543</v>
      </c>
      <c r="N43" s="38">
        <v>12.664090214760133</v>
      </c>
      <c r="O43" s="38">
        <v>1.1127566548560008</v>
      </c>
      <c r="P43" s="38">
        <v>2.2225622666959439</v>
      </c>
      <c r="Q43" s="38">
        <v>9.6194640710929811</v>
      </c>
      <c r="R43" t="s">
        <v>433</v>
      </c>
    </row>
    <row r="44" spans="1:18" ht="12.75" customHeight="1" x14ac:dyDescent="0.25">
      <c r="A44" s="9"/>
      <c r="B44" s="29" t="s">
        <v>84</v>
      </c>
      <c r="C44" s="9"/>
      <c r="D44" s="9"/>
      <c r="E44" s="12" t="s">
        <v>83</v>
      </c>
      <c r="G44" s="37" t="s">
        <v>1</v>
      </c>
      <c r="H44" s="37" t="s">
        <v>1</v>
      </c>
      <c r="I44" s="37" t="s">
        <v>1</v>
      </c>
      <c r="J44" s="37">
        <v>2.34</v>
      </c>
      <c r="K44" s="37" t="s">
        <v>1</v>
      </c>
      <c r="L44" s="37" t="s">
        <v>1</v>
      </c>
      <c r="M44" s="37" t="s">
        <v>1</v>
      </c>
      <c r="N44" s="37" t="s">
        <v>1</v>
      </c>
      <c r="O44" s="37" t="s">
        <v>1</v>
      </c>
      <c r="P44" s="37" t="s">
        <v>1</v>
      </c>
      <c r="Q44" s="37" t="s">
        <v>1</v>
      </c>
      <c r="R44" t="s">
        <v>433</v>
      </c>
    </row>
    <row r="45" spans="1:18" ht="12.75" customHeight="1" x14ac:dyDescent="0.2">
      <c r="A45" s="9"/>
      <c r="B45" s="29" t="s">
        <v>82</v>
      </c>
      <c r="C45" s="9"/>
      <c r="D45" s="9"/>
      <c r="E45" s="12" t="s">
        <v>70</v>
      </c>
      <c r="G45" s="37" t="s">
        <v>1</v>
      </c>
      <c r="H45" s="37" t="s">
        <v>1</v>
      </c>
      <c r="I45" s="37" t="s">
        <v>1</v>
      </c>
      <c r="J45" s="37" t="s">
        <v>1</v>
      </c>
      <c r="K45" s="37" t="s">
        <v>1</v>
      </c>
      <c r="L45" s="37" t="s">
        <v>1</v>
      </c>
      <c r="M45" s="37" t="s">
        <v>1</v>
      </c>
      <c r="N45" s="37" t="s">
        <v>1</v>
      </c>
      <c r="O45" s="37" t="s">
        <v>1</v>
      </c>
      <c r="P45" s="37" t="s">
        <v>1</v>
      </c>
      <c r="Q45" s="37" t="s">
        <v>1</v>
      </c>
    </row>
    <row r="46" spans="1:18" ht="12.75" customHeight="1" x14ac:dyDescent="0.2">
      <c r="A46" s="9"/>
      <c r="B46" s="29" t="s">
        <v>81</v>
      </c>
      <c r="C46" s="9"/>
      <c r="D46" s="9"/>
      <c r="E46" s="12" t="s">
        <v>70</v>
      </c>
      <c r="G46" s="37" t="s">
        <v>1</v>
      </c>
      <c r="H46" s="37" t="s">
        <v>1</v>
      </c>
      <c r="I46" s="37" t="s">
        <v>1</v>
      </c>
      <c r="J46" s="37" t="s">
        <v>1</v>
      </c>
      <c r="K46" s="37" t="s">
        <v>1</v>
      </c>
      <c r="L46" s="37" t="s">
        <v>1</v>
      </c>
      <c r="M46" s="37" t="s">
        <v>1</v>
      </c>
      <c r="N46" s="37" t="s">
        <v>1</v>
      </c>
      <c r="O46" s="37" t="s">
        <v>1</v>
      </c>
      <c r="P46" s="37" t="s">
        <v>1</v>
      </c>
      <c r="Q46" s="37" t="s">
        <v>1</v>
      </c>
    </row>
    <row r="47" spans="1:18" ht="12.75" customHeight="1" x14ac:dyDescent="0.2">
      <c r="A47" s="9"/>
      <c r="B47" s="29" t="s">
        <v>80</v>
      </c>
      <c r="C47" s="9"/>
      <c r="D47" s="9"/>
      <c r="E47" s="12" t="s">
        <v>79</v>
      </c>
      <c r="G47" s="37" t="s">
        <v>1</v>
      </c>
      <c r="H47" s="37" t="s">
        <v>1</v>
      </c>
      <c r="I47" s="37" t="s">
        <v>1</v>
      </c>
      <c r="J47" s="37" t="s">
        <v>1</v>
      </c>
      <c r="K47" s="37" t="s">
        <v>1</v>
      </c>
      <c r="L47" s="37" t="s">
        <v>1</v>
      </c>
      <c r="M47" s="37" t="s">
        <v>1</v>
      </c>
      <c r="N47" s="37" t="s">
        <v>1</v>
      </c>
      <c r="O47" s="37" t="s">
        <v>1</v>
      </c>
      <c r="P47" s="37" t="s">
        <v>1</v>
      </c>
      <c r="Q47" s="37" t="s">
        <v>1</v>
      </c>
    </row>
    <row r="48" spans="1:18" ht="12.75" customHeight="1" x14ac:dyDescent="0.2">
      <c r="A48" s="9"/>
      <c r="B48" s="29" t="s">
        <v>78</v>
      </c>
      <c r="C48" s="9"/>
      <c r="D48" s="9"/>
      <c r="E48" s="12" t="s">
        <v>76</v>
      </c>
      <c r="G48" s="11">
        <v>0</v>
      </c>
      <c r="H48" s="11">
        <v>0</v>
      </c>
      <c r="I48" s="11">
        <v>0</v>
      </c>
      <c r="J48" s="11">
        <v>0</v>
      </c>
      <c r="K48" s="11">
        <v>0</v>
      </c>
      <c r="L48" s="11">
        <v>0</v>
      </c>
      <c r="M48" s="11">
        <v>0</v>
      </c>
      <c r="N48" s="11">
        <v>0</v>
      </c>
      <c r="O48" s="11">
        <v>0</v>
      </c>
      <c r="P48" s="11">
        <v>0</v>
      </c>
      <c r="Q48" s="11">
        <v>0</v>
      </c>
      <c r="R48" s="1" t="s">
        <v>412</v>
      </c>
    </row>
    <row r="49" spans="1:18" ht="12.75" customHeight="1" x14ac:dyDescent="0.25">
      <c r="A49" s="9"/>
      <c r="B49" s="29" t="s">
        <v>77</v>
      </c>
      <c r="C49" s="9"/>
      <c r="D49" s="9"/>
      <c r="E49" s="12" t="s">
        <v>76</v>
      </c>
      <c r="G49" s="11">
        <v>0</v>
      </c>
      <c r="H49" s="11">
        <v>0</v>
      </c>
      <c r="I49" s="11">
        <v>0</v>
      </c>
      <c r="J49" s="34">
        <v>0.25607355077944016</v>
      </c>
      <c r="K49" s="11">
        <v>0</v>
      </c>
      <c r="L49" s="34">
        <v>0.24282136834458115</v>
      </c>
      <c r="M49" s="34">
        <v>0.66376842565132843</v>
      </c>
      <c r="N49" s="11">
        <v>0</v>
      </c>
      <c r="O49" s="11">
        <v>0</v>
      </c>
      <c r="P49" s="11">
        <v>0</v>
      </c>
      <c r="Q49" s="34">
        <v>7.233898620716521E-2</v>
      </c>
      <c r="R49" t="s">
        <v>433</v>
      </c>
    </row>
    <row r="50" spans="1:18" ht="12.75" customHeight="1" x14ac:dyDescent="0.25">
      <c r="A50" s="9"/>
      <c r="B50" s="29" t="s">
        <v>611</v>
      </c>
      <c r="C50" s="9"/>
      <c r="D50" s="9"/>
      <c r="E50" s="12" t="s">
        <v>76</v>
      </c>
      <c r="G50" s="34">
        <v>0.978831497199251</v>
      </c>
      <c r="H50" s="33">
        <v>0</v>
      </c>
      <c r="I50" s="34">
        <v>0.65497161716996943</v>
      </c>
      <c r="J50" s="33">
        <v>1</v>
      </c>
      <c r="K50" s="33">
        <v>0</v>
      </c>
      <c r="L50" s="34">
        <v>0.35380116315727766</v>
      </c>
      <c r="M50" s="33">
        <v>0</v>
      </c>
      <c r="N50" s="75">
        <v>0</v>
      </c>
      <c r="O50" s="33">
        <v>0</v>
      </c>
      <c r="P50" s="33">
        <v>0</v>
      </c>
      <c r="Q50" s="34">
        <v>0.99044559490348438</v>
      </c>
      <c r="R50" t="s">
        <v>433</v>
      </c>
    </row>
    <row r="51" spans="1:18" ht="12.75" customHeight="1" x14ac:dyDescent="0.25">
      <c r="A51" s="9"/>
      <c r="B51" s="29" t="s">
        <v>606</v>
      </c>
      <c r="C51" s="9"/>
      <c r="D51" s="9"/>
      <c r="E51" s="12"/>
      <c r="G51" s="11">
        <v>0</v>
      </c>
      <c r="H51" s="11">
        <v>0</v>
      </c>
      <c r="I51" s="11">
        <v>0</v>
      </c>
      <c r="J51" s="11">
        <v>0</v>
      </c>
      <c r="K51" s="11">
        <v>0</v>
      </c>
      <c r="L51" s="11">
        <v>0</v>
      </c>
      <c r="M51" s="11">
        <v>0</v>
      </c>
      <c r="N51" s="11">
        <v>0</v>
      </c>
      <c r="O51" s="11">
        <v>0</v>
      </c>
      <c r="P51" s="11">
        <v>0</v>
      </c>
      <c r="Q51" s="11">
        <v>0</v>
      </c>
      <c r="R51"/>
    </row>
    <row r="52" spans="1:18" ht="12.75" customHeight="1" x14ac:dyDescent="0.2">
      <c r="A52" s="9"/>
      <c r="B52" s="9"/>
      <c r="C52" s="9"/>
      <c r="D52" s="9"/>
      <c r="E52" s="12"/>
      <c r="G52" s="32"/>
      <c r="H52" s="32"/>
      <c r="I52" s="32"/>
      <c r="J52" s="32"/>
      <c r="K52" s="32"/>
      <c r="L52" s="32"/>
      <c r="M52" s="32"/>
      <c r="N52" s="74"/>
      <c r="O52" s="32"/>
      <c r="P52" s="32"/>
      <c r="Q52" s="32"/>
    </row>
    <row r="53" spans="1:18" ht="12.75" customHeight="1" x14ac:dyDescent="0.2">
      <c r="A53" s="31" t="s">
        <v>75</v>
      </c>
      <c r="B53" s="9"/>
      <c r="C53" s="9"/>
      <c r="D53" s="9"/>
      <c r="E53" s="12"/>
      <c r="G53" s="32"/>
      <c r="H53" s="32"/>
      <c r="I53" s="32"/>
      <c r="J53" s="32"/>
      <c r="K53" s="32"/>
      <c r="L53" s="32"/>
      <c r="M53" s="32"/>
      <c r="N53" s="74"/>
      <c r="O53" s="32"/>
      <c r="P53" s="32"/>
      <c r="Q53" s="32"/>
    </row>
    <row r="54" spans="1:18" ht="12.75" customHeight="1" x14ac:dyDescent="0.2">
      <c r="A54" s="9"/>
      <c r="B54" s="31" t="s">
        <v>74</v>
      </c>
      <c r="C54" s="9"/>
      <c r="D54" s="9"/>
      <c r="E54" s="12" t="s">
        <v>1</v>
      </c>
      <c r="G54" s="30">
        <f t="shared" ref="G54:Q54" si="1">IF(G30&lt;18,1,0)</f>
        <v>0</v>
      </c>
      <c r="H54" s="30">
        <f t="shared" si="1"/>
        <v>0</v>
      </c>
      <c r="I54" s="30">
        <f t="shared" si="1"/>
        <v>0</v>
      </c>
      <c r="J54" s="30">
        <f t="shared" si="1"/>
        <v>1</v>
      </c>
      <c r="K54" s="30">
        <f t="shared" si="1"/>
        <v>1</v>
      </c>
      <c r="L54" s="30">
        <f t="shared" si="1"/>
        <v>0</v>
      </c>
      <c r="M54" s="30">
        <f t="shared" si="1"/>
        <v>0</v>
      </c>
      <c r="N54" s="30">
        <f t="shared" si="1"/>
        <v>1</v>
      </c>
      <c r="O54" s="30">
        <f t="shared" si="1"/>
        <v>0</v>
      </c>
      <c r="P54" s="30">
        <f t="shared" si="1"/>
        <v>0</v>
      </c>
      <c r="Q54" s="30">
        <f t="shared" si="1"/>
        <v>1</v>
      </c>
      <c r="R54" s="1" t="s">
        <v>416</v>
      </c>
    </row>
    <row r="55" spans="1:18" ht="12.75" customHeight="1" x14ac:dyDescent="0.2">
      <c r="A55" s="9"/>
      <c r="B55" s="31" t="s">
        <v>73</v>
      </c>
      <c r="C55" s="9"/>
      <c r="D55" s="9"/>
      <c r="E55" s="12" t="s">
        <v>1</v>
      </c>
      <c r="G55" s="30">
        <f t="shared" ref="G55:Q55" si="2">IF(G42&lt;=500,0,1)</f>
        <v>0</v>
      </c>
      <c r="H55" s="30">
        <f t="shared" si="2"/>
        <v>1</v>
      </c>
      <c r="I55" s="30">
        <f t="shared" si="2"/>
        <v>1</v>
      </c>
      <c r="J55" s="30">
        <f t="shared" si="2"/>
        <v>1</v>
      </c>
      <c r="K55" s="30">
        <f t="shared" si="2"/>
        <v>1</v>
      </c>
      <c r="L55" s="30">
        <f t="shared" si="2"/>
        <v>1</v>
      </c>
      <c r="M55" s="30">
        <f t="shared" si="2"/>
        <v>1</v>
      </c>
      <c r="N55" s="30">
        <f t="shared" si="2"/>
        <v>1</v>
      </c>
      <c r="O55" s="30">
        <f t="shared" si="2"/>
        <v>1</v>
      </c>
      <c r="P55" s="30">
        <f t="shared" si="2"/>
        <v>1</v>
      </c>
      <c r="Q55" s="30">
        <f t="shared" si="2"/>
        <v>1</v>
      </c>
      <c r="R55" s="1" t="s">
        <v>417</v>
      </c>
    </row>
    <row r="56" spans="1:18" ht="12.75" customHeight="1" x14ac:dyDescent="0.2">
      <c r="A56" s="9"/>
      <c r="B56" s="29" t="s">
        <v>72</v>
      </c>
      <c r="C56" s="9"/>
      <c r="D56" s="9"/>
      <c r="E56" s="12" t="s">
        <v>70</v>
      </c>
      <c r="G56" s="11">
        <v>10.7</v>
      </c>
      <c r="H56" s="11">
        <v>10.7</v>
      </c>
      <c r="I56" s="11">
        <v>10.7</v>
      </c>
      <c r="J56" s="11">
        <v>10.7</v>
      </c>
      <c r="K56" s="11">
        <v>10.7</v>
      </c>
      <c r="L56" s="11">
        <v>10.7</v>
      </c>
      <c r="M56" s="11">
        <v>10.7</v>
      </c>
      <c r="N56" s="11">
        <v>10.7</v>
      </c>
      <c r="O56" s="11">
        <v>10.7</v>
      </c>
      <c r="P56" s="11">
        <v>10.7</v>
      </c>
      <c r="Q56" s="11">
        <v>10.7</v>
      </c>
      <c r="R56" s="1" t="s">
        <v>424</v>
      </c>
    </row>
    <row r="57" spans="1:18" ht="12.75" customHeight="1" x14ac:dyDescent="0.2">
      <c r="A57" s="9"/>
      <c r="B57" s="29" t="s">
        <v>71</v>
      </c>
      <c r="C57" s="9"/>
      <c r="D57" s="9"/>
      <c r="E57" s="12" t="s">
        <v>70</v>
      </c>
      <c r="F57" s="28"/>
      <c r="G57" s="11">
        <v>0</v>
      </c>
      <c r="H57" s="11">
        <v>0</v>
      </c>
      <c r="I57" s="11">
        <v>0</v>
      </c>
      <c r="J57" s="11">
        <v>0</v>
      </c>
      <c r="K57" s="11">
        <v>0</v>
      </c>
      <c r="L57" s="11">
        <v>0</v>
      </c>
      <c r="M57" s="11">
        <v>0</v>
      </c>
      <c r="N57" s="11">
        <v>0</v>
      </c>
      <c r="O57" s="11">
        <v>0</v>
      </c>
      <c r="P57" s="11">
        <v>0</v>
      </c>
      <c r="Q57" s="11">
        <v>0</v>
      </c>
      <c r="R57" s="1" t="s">
        <v>425</v>
      </c>
    </row>
    <row r="58" spans="1:18" ht="12.75" customHeight="1" x14ac:dyDescent="0.2">
      <c r="A58" s="9"/>
      <c r="B58" s="10"/>
      <c r="C58" s="9"/>
      <c r="D58" s="9"/>
      <c r="E58" s="12"/>
      <c r="F58" s="8"/>
      <c r="G58" s="26"/>
      <c r="H58" s="26"/>
      <c r="I58" s="26"/>
      <c r="J58" s="26"/>
      <c r="K58" s="26"/>
      <c r="L58" s="26"/>
      <c r="M58" s="26"/>
      <c r="N58" s="26"/>
      <c r="O58" s="26"/>
      <c r="P58" s="26"/>
      <c r="Q58" s="26"/>
    </row>
    <row r="59" spans="1:18" ht="12.75" customHeight="1" x14ac:dyDescent="0.2">
      <c r="A59" s="9" t="s">
        <v>69</v>
      </c>
      <c r="B59" s="10"/>
      <c r="C59" s="9"/>
      <c r="D59" s="9"/>
      <c r="E59" s="12"/>
      <c r="F59" s="8"/>
      <c r="G59" s="24"/>
      <c r="H59" s="24"/>
      <c r="I59" s="24"/>
      <c r="J59" s="24"/>
      <c r="K59" s="24"/>
      <c r="L59" s="24"/>
      <c r="M59" s="24"/>
      <c r="N59" s="24"/>
      <c r="O59" s="24"/>
      <c r="P59" s="24"/>
      <c r="Q59" s="24"/>
    </row>
    <row r="60" spans="1:18" ht="12.75" customHeight="1" x14ac:dyDescent="0.2">
      <c r="A60" s="9"/>
      <c r="B60" s="21" t="s">
        <v>68</v>
      </c>
      <c r="C60" s="9"/>
      <c r="D60" s="9"/>
      <c r="E60" s="12"/>
      <c r="F60" s="8"/>
      <c r="G60" s="22"/>
      <c r="H60" s="22"/>
      <c r="I60" s="22"/>
      <c r="J60" s="22"/>
      <c r="K60" s="22"/>
      <c r="L60" s="22"/>
      <c r="M60" s="22"/>
      <c r="N60" s="22"/>
      <c r="O60" s="22"/>
      <c r="P60" s="22"/>
      <c r="Q60" s="22"/>
    </row>
    <row r="61" spans="1:18" ht="12.75" customHeight="1" x14ac:dyDescent="0.2">
      <c r="A61" s="9"/>
      <c r="B61" s="21"/>
      <c r="C61" s="21" t="s">
        <v>67</v>
      </c>
      <c r="D61" s="9"/>
      <c r="E61" s="12" t="s">
        <v>1</v>
      </c>
      <c r="F61" s="8"/>
      <c r="G61" s="18">
        <v>1</v>
      </c>
      <c r="H61" s="18">
        <v>1</v>
      </c>
      <c r="I61" s="18">
        <v>1</v>
      </c>
      <c r="J61" s="18">
        <v>1</v>
      </c>
      <c r="K61" s="18">
        <v>1</v>
      </c>
      <c r="L61" s="18">
        <v>1</v>
      </c>
      <c r="M61" s="18">
        <v>1</v>
      </c>
      <c r="N61" s="18">
        <v>1</v>
      </c>
      <c r="O61" s="18">
        <v>1</v>
      </c>
      <c r="P61" s="18">
        <v>1</v>
      </c>
      <c r="Q61" s="18">
        <v>1</v>
      </c>
      <c r="R61" s="1" t="s">
        <v>435</v>
      </c>
    </row>
    <row r="62" spans="1:18" ht="12.75" customHeight="1" x14ac:dyDescent="0.2">
      <c r="A62" s="9"/>
      <c r="B62" s="21"/>
      <c r="C62" s="21" t="s">
        <v>66</v>
      </c>
      <c r="D62" s="9"/>
      <c r="E62" s="12" t="s">
        <v>1</v>
      </c>
      <c r="F62" s="8"/>
      <c r="G62" s="18">
        <v>0</v>
      </c>
      <c r="H62" s="18">
        <v>0</v>
      </c>
      <c r="I62" s="18">
        <v>0</v>
      </c>
      <c r="J62" s="18">
        <v>0</v>
      </c>
      <c r="K62" s="18">
        <v>0</v>
      </c>
      <c r="L62" s="18">
        <v>0</v>
      </c>
      <c r="M62" s="18">
        <v>0</v>
      </c>
      <c r="N62" s="18">
        <v>0</v>
      </c>
      <c r="O62" s="18">
        <v>0</v>
      </c>
      <c r="P62" s="18">
        <v>0</v>
      </c>
      <c r="Q62" s="18">
        <v>0</v>
      </c>
    </row>
    <row r="63" spans="1:18" ht="12.75" customHeight="1" x14ac:dyDescent="0.2">
      <c r="A63" s="9"/>
      <c r="B63" s="21"/>
      <c r="C63" s="21" t="s">
        <v>65</v>
      </c>
      <c r="D63" s="9"/>
      <c r="E63" s="12" t="s">
        <v>1</v>
      </c>
      <c r="F63" s="8"/>
      <c r="G63" s="18">
        <v>0</v>
      </c>
      <c r="H63" s="18">
        <v>0</v>
      </c>
      <c r="I63" s="18">
        <v>0</v>
      </c>
      <c r="J63" s="18">
        <v>0</v>
      </c>
      <c r="K63" s="18">
        <v>0</v>
      </c>
      <c r="L63" s="18">
        <v>0</v>
      </c>
      <c r="M63" s="18">
        <v>0</v>
      </c>
      <c r="N63" s="18">
        <v>0</v>
      </c>
      <c r="O63" s="18">
        <v>0</v>
      </c>
      <c r="P63" s="18">
        <v>0</v>
      </c>
      <c r="Q63" s="18">
        <v>0</v>
      </c>
    </row>
    <row r="64" spans="1:18" ht="12.75" customHeight="1" x14ac:dyDescent="0.2">
      <c r="A64" s="9"/>
      <c r="B64" s="21" t="s">
        <v>64</v>
      </c>
      <c r="C64" s="21"/>
      <c r="D64" s="9"/>
      <c r="E64" s="12"/>
      <c r="F64" s="8"/>
      <c r="G64" s="13"/>
      <c r="H64" s="13"/>
      <c r="I64" s="13"/>
      <c r="J64" s="13"/>
      <c r="K64" s="13"/>
      <c r="L64" s="13"/>
      <c r="M64" s="13"/>
      <c r="N64" s="13"/>
      <c r="O64" s="13"/>
      <c r="P64" s="13"/>
      <c r="Q64" s="13"/>
    </row>
    <row r="65" spans="1:18" ht="12.75" customHeight="1" x14ac:dyDescent="0.2">
      <c r="A65" s="9"/>
      <c r="B65" s="21"/>
      <c r="C65" s="21" t="s">
        <v>63</v>
      </c>
      <c r="D65" s="9"/>
      <c r="E65" s="12" t="s">
        <v>1</v>
      </c>
      <c r="F65" s="8"/>
      <c r="G65" s="18">
        <v>1</v>
      </c>
      <c r="H65" s="18">
        <v>1</v>
      </c>
      <c r="I65" s="18">
        <v>1</v>
      </c>
      <c r="J65" s="18">
        <v>1</v>
      </c>
      <c r="K65" s="18">
        <v>1</v>
      </c>
      <c r="L65" s="18">
        <v>1</v>
      </c>
      <c r="M65" s="18">
        <v>1</v>
      </c>
      <c r="N65" s="18">
        <v>1</v>
      </c>
      <c r="O65" s="18">
        <v>1</v>
      </c>
      <c r="P65" s="18">
        <v>1</v>
      </c>
      <c r="Q65" s="18">
        <v>1</v>
      </c>
      <c r="R65" s="1" t="s">
        <v>434</v>
      </c>
    </row>
    <row r="66" spans="1:18" ht="12.75" customHeight="1" x14ac:dyDescent="0.2">
      <c r="A66" s="9"/>
      <c r="B66" s="21"/>
      <c r="C66" s="21" t="s">
        <v>62</v>
      </c>
      <c r="D66" s="9"/>
      <c r="E66" s="12" t="s">
        <v>1</v>
      </c>
      <c r="F66" s="8"/>
      <c r="G66" s="18">
        <v>0</v>
      </c>
      <c r="H66" s="18">
        <v>0</v>
      </c>
      <c r="I66" s="18">
        <v>0</v>
      </c>
      <c r="J66" s="18">
        <v>0</v>
      </c>
      <c r="K66" s="18">
        <v>0</v>
      </c>
      <c r="L66" s="18">
        <v>0</v>
      </c>
      <c r="M66" s="18">
        <v>0</v>
      </c>
      <c r="N66" s="18">
        <v>0</v>
      </c>
      <c r="O66" s="18">
        <v>0</v>
      </c>
      <c r="P66" s="18">
        <v>0</v>
      </c>
      <c r="Q66" s="18">
        <v>0</v>
      </c>
    </row>
    <row r="67" spans="1:18" ht="12.75" customHeight="1" x14ac:dyDescent="0.2">
      <c r="A67" s="9"/>
      <c r="B67" s="21"/>
      <c r="C67" s="21" t="s">
        <v>61</v>
      </c>
      <c r="D67" s="9"/>
      <c r="E67" s="12" t="s">
        <v>1</v>
      </c>
      <c r="F67" s="8"/>
      <c r="G67" s="18">
        <v>0</v>
      </c>
      <c r="H67" s="18">
        <v>0</v>
      </c>
      <c r="I67" s="18">
        <v>0</v>
      </c>
      <c r="J67" s="18">
        <v>0</v>
      </c>
      <c r="K67" s="18">
        <v>0</v>
      </c>
      <c r="L67" s="18">
        <v>0</v>
      </c>
      <c r="M67" s="18">
        <v>0</v>
      </c>
      <c r="N67" s="18">
        <v>0</v>
      </c>
      <c r="O67" s="18">
        <v>0</v>
      </c>
      <c r="P67" s="18">
        <v>0</v>
      </c>
      <c r="Q67" s="18">
        <v>0</v>
      </c>
    </row>
    <row r="68" spans="1:18" ht="12.75" customHeight="1" x14ac:dyDescent="0.2">
      <c r="A68" s="16"/>
      <c r="B68" s="19"/>
      <c r="C68" s="19"/>
      <c r="D68" s="16"/>
      <c r="E68" s="15"/>
      <c r="F68" s="8"/>
      <c r="G68" s="20"/>
      <c r="H68" s="20"/>
      <c r="I68" s="20"/>
      <c r="J68" s="20"/>
      <c r="K68" s="20"/>
      <c r="L68" s="20"/>
      <c r="M68" s="20"/>
      <c r="N68" s="20"/>
      <c r="O68" s="20"/>
      <c r="P68" s="20"/>
      <c r="Q68" s="20"/>
    </row>
    <row r="69" spans="1:18" ht="12.75" customHeight="1" x14ac:dyDescent="0.2">
      <c r="A69" s="16" t="s">
        <v>60</v>
      </c>
      <c r="B69" s="19"/>
      <c r="C69" s="16"/>
      <c r="D69" s="16"/>
      <c r="E69" s="15"/>
      <c r="F69" s="8"/>
      <c r="G69" s="7"/>
      <c r="H69" s="7"/>
      <c r="I69" s="7"/>
      <c r="J69" s="7"/>
      <c r="K69" s="7"/>
      <c r="L69" s="7"/>
      <c r="M69" s="7"/>
      <c r="N69" s="7"/>
      <c r="O69" s="7"/>
      <c r="P69" s="7"/>
      <c r="Q69" s="7"/>
    </row>
    <row r="70" spans="1:18" ht="12.75" customHeight="1" x14ac:dyDescent="0.2">
      <c r="A70" s="16"/>
      <c r="B70" s="17" t="s">
        <v>59</v>
      </c>
      <c r="C70" s="16"/>
      <c r="D70" s="16"/>
      <c r="E70" s="15"/>
      <c r="F70" s="8"/>
      <c r="G70" s="7"/>
      <c r="H70" s="7"/>
      <c r="I70" s="7"/>
      <c r="J70" s="7"/>
      <c r="K70" s="7"/>
      <c r="L70" s="7"/>
      <c r="M70" s="7"/>
      <c r="N70" s="7"/>
      <c r="O70" s="7"/>
      <c r="P70" s="7"/>
      <c r="Q70" s="7"/>
    </row>
    <row r="71" spans="1:18" ht="12.75" customHeight="1" x14ac:dyDescent="0.2">
      <c r="A71" s="9"/>
      <c r="B71" s="10"/>
      <c r="C71" s="9" t="s">
        <v>58</v>
      </c>
      <c r="D71" s="9"/>
      <c r="E71" s="12" t="s">
        <v>1</v>
      </c>
      <c r="F71" s="8"/>
      <c r="G71" s="18">
        <v>0</v>
      </c>
      <c r="H71" s="18">
        <v>0</v>
      </c>
      <c r="I71" s="18">
        <v>0</v>
      </c>
      <c r="J71" s="18">
        <v>0</v>
      </c>
      <c r="K71" s="18">
        <v>0</v>
      </c>
      <c r="L71" s="18">
        <v>0</v>
      </c>
      <c r="M71" s="18">
        <v>0</v>
      </c>
      <c r="N71" s="18">
        <v>0</v>
      </c>
      <c r="O71" s="18">
        <v>0</v>
      </c>
      <c r="P71" s="18">
        <v>0</v>
      </c>
      <c r="Q71" s="18">
        <v>0</v>
      </c>
    </row>
    <row r="72" spans="1:18" ht="12.75" customHeight="1" x14ac:dyDescent="0.2">
      <c r="A72" s="9"/>
      <c r="B72" s="10"/>
      <c r="C72" s="9" t="s">
        <v>57</v>
      </c>
      <c r="D72" s="9"/>
      <c r="E72" s="12" t="s">
        <v>1</v>
      </c>
      <c r="F72" s="8"/>
      <c r="G72" s="18">
        <v>0</v>
      </c>
      <c r="H72" s="18">
        <v>0</v>
      </c>
      <c r="I72" s="18">
        <v>0</v>
      </c>
      <c r="J72" s="18">
        <v>0</v>
      </c>
      <c r="K72" s="18">
        <v>0</v>
      </c>
      <c r="L72" s="18">
        <v>0</v>
      </c>
      <c r="M72" s="18">
        <v>0</v>
      </c>
      <c r="N72" s="18">
        <v>0</v>
      </c>
      <c r="O72" s="18">
        <v>0</v>
      </c>
      <c r="P72" s="18">
        <v>0</v>
      </c>
      <c r="Q72" s="18">
        <v>0</v>
      </c>
    </row>
    <row r="73" spans="1:18" ht="12.75" customHeight="1" x14ac:dyDescent="0.2">
      <c r="A73" s="9"/>
      <c r="B73" s="10"/>
      <c r="C73" s="9" t="s">
        <v>56</v>
      </c>
      <c r="D73" s="9"/>
      <c r="E73" s="12" t="s">
        <v>1</v>
      </c>
      <c r="F73" s="8"/>
      <c r="G73" s="18">
        <v>1</v>
      </c>
      <c r="H73" s="18">
        <v>1</v>
      </c>
      <c r="I73" s="18">
        <v>1</v>
      </c>
      <c r="J73" s="18">
        <v>1</v>
      </c>
      <c r="K73" s="18">
        <v>1</v>
      </c>
      <c r="L73" s="18">
        <v>1</v>
      </c>
      <c r="M73" s="18">
        <v>1</v>
      </c>
      <c r="N73" s="18">
        <v>1</v>
      </c>
      <c r="O73" s="18">
        <v>1</v>
      </c>
      <c r="P73" s="18">
        <v>1</v>
      </c>
      <c r="Q73" s="18">
        <v>1</v>
      </c>
      <c r="R73" s="1" t="s">
        <v>420</v>
      </c>
    </row>
    <row r="74" spans="1:18" ht="12.75" customHeight="1" x14ac:dyDescent="0.2">
      <c r="A74" s="9"/>
      <c r="B74" s="10"/>
      <c r="C74" s="9" t="s">
        <v>55</v>
      </c>
      <c r="D74" s="9"/>
      <c r="E74" s="12" t="s">
        <v>1</v>
      </c>
      <c r="F74" s="8"/>
      <c r="G74" s="18">
        <v>0</v>
      </c>
      <c r="H74" s="18">
        <v>0</v>
      </c>
      <c r="I74" s="18">
        <v>0</v>
      </c>
      <c r="J74" s="18">
        <v>0</v>
      </c>
      <c r="K74" s="18">
        <v>0</v>
      </c>
      <c r="L74" s="18">
        <v>0</v>
      </c>
      <c r="M74" s="18">
        <v>0</v>
      </c>
      <c r="N74" s="18">
        <v>0</v>
      </c>
      <c r="O74" s="18">
        <v>0</v>
      </c>
      <c r="P74" s="18">
        <v>0</v>
      </c>
      <c r="Q74" s="18">
        <v>0</v>
      </c>
    </row>
    <row r="75" spans="1:18" ht="12.75" customHeight="1" x14ac:dyDescent="0.2">
      <c r="A75" s="9"/>
      <c r="B75" s="17" t="s">
        <v>54</v>
      </c>
      <c r="C75" s="16"/>
      <c r="D75" s="16"/>
      <c r="E75" s="15"/>
      <c r="F75" s="8"/>
      <c r="G75" s="13"/>
      <c r="H75" s="13"/>
      <c r="I75" s="13"/>
      <c r="J75" s="13"/>
      <c r="K75" s="13"/>
      <c r="L75" s="13"/>
      <c r="M75" s="13"/>
      <c r="N75" s="13"/>
      <c r="O75" s="13"/>
      <c r="P75" s="13"/>
      <c r="Q75" s="13"/>
    </row>
    <row r="76" spans="1:18" ht="12.75" customHeight="1" x14ac:dyDescent="0.2">
      <c r="A76" s="9"/>
      <c r="B76" s="10"/>
      <c r="C76" s="9" t="s">
        <v>53</v>
      </c>
      <c r="D76" s="9"/>
      <c r="E76" s="12" t="s">
        <v>49</v>
      </c>
      <c r="F76" s="8"/>
      <c r="G76" s="18">
        <v>0</v>
      </c>
      <c r="H76" s="18">
        <v>0</v>
      </c>
      <c r="I76" s="18">
        <v>0</v>
      </c>
      <c r="J76" s="18">
        <v>0</v>
      </c>
      <c r="K76" s="18">
        <v>0</v>
      </c>
      <c r="L76" s="18">
        <v>0</v>
      </c>
      <c r="M76" s="18">
        <v>0</v>
      </c>
      <c r="N76" s="18">
        <v>0</v>
      </c>
      <c r="O76" s="18">
        <v>0</v>
      </c>
      <c r="P76" s="18">
        <v>0</v>
      </c>
      <c r="Q76" s="18">
        <v>0</v>
      </c>
    </row>
    <row r="77" spans="1:18" ht="12.75" customHeight="1" x14ac:dyDescent="0.2">
      <c r="A77" s="9"/>
      <c r="B77" s="10"/>
      <c r="C77" s="9" t="s">
        <v>52</v>
      </c>
      <c r="D77" s="9"/>
      <c r="E77" s="12" t="s">
        <v>49</v>
      </c>
      <c r="F77" s="8"/>
      <c r="G77" s="18">
        <v>0</v>
      </c>
      <c r="H77" s="18">
        <v>0</v>
      </c>
      <c r="I77" s="18">
        <v>0</v>
      </c>
      <c r="J77" s="18">
        <v>0</v>
      </c>
      <c r="K77" s="18">
        <v>0</v>
      </c>
      <c r="L77" s="18">
        <v>0</v>
      </c>
      <c r="M77" s="18">
        <v>0</v>
      </c>
      <c r="N77" s="18">
        <v>0</v>
      </c>
      <c r="O77" s="18">
        <v>0</v>
      </c>
      <c r="P77" s="18">
        <v>0</v>
      </c>
      <c r="Q77" s="18">
        <v>0</v>
      </c>
    </row>
    <row r="78" spans="1:18" ht="12.75" customHeight="1" x14ac:dyDescent="0.2">
      <c r="A78" s="9"/>
      <c r="B78" s="10"/>
      <c r="C78" s="9" t="s">
        <v>51</v>
      </c>
      <c r="D78" s="9"/>
      <c r="E78" s="12" t="s">
        <v>49</v>
      </c>
      <c r="F78" s="8"/>
      <c r="G78" s="18">
        <v>100</v>
      </c>
      <c r="H78" s="18">
        <v>100</v>
      </c>
      <c r="I78" s="18">
        <v>100</v>
      </c>
      <c r="J78" s="18">
        <v>100</v>
      </c>
      <c r="K78" s="18">
        <v>100</v>
      </c>
      <c r="L78" s="18">
        <v>100</v>
      </c>
      <c r="M78" s="18">
        <v>100</v>
      </c>
      <c r="N78" s="18">
        <v>100</v>
      </c>
      <c r="O78" s="18">
        <v>100</v>
      </c>
      <c r="P78" s="18">
        <v>100</v>
      </c>
      <c r="Q78" s="18">
        <v>100</v>
      </c>
      <c r="R78" s="1" t="s">
        <v>421</v>
      </c>
    </row>
    <row r="79" spans="1:18" ht="12.75" customHeight="1" x14ac:dyDescent="0.2">
      <c r="A79" s="9"/>
      <c r="B79" s="10"/>
      <c r="C79" s="9" t="s">
        <v>50</v>
      </c>
      <c r="D79" s="9"/>
      <c r="E79" s="12" t="s">
        <v>49</v>
      </c>
      <c r="F79" s="8"/>
      <c r="G79" s="18">
        <v>0</v>
      </c>
      <c r="H79" s="18">
        <v>0</v>
      </c>
      <c r="I79" s="18">
        <v>0</v>
      </c>
      <c r="J79" s="18">
        <v>0</v>
      </c>
      <c r="K79" s="18">
        <v>0</v>
      </c>
      <c r="L79" s="18">
        <v>0</v>
      </c>
      <c r="M79" s="18">
        <v>0</v>
      </c>
      <c r="N79" s="18">
        <v>0</v>
      </c>
      <c r="O79" s="18">
        <v>0</v>
      </c>
      <c r="P79" s="18">
        <v>0</v>
      </c>
      <c r="Q79" s="18">
        <v>0</v>
      </c>
    </row>
    <row r="80" spans="1:18" ht="12.75" customHeight="1" x14ac:dyDescent="0.2">
      <c r="A80" s="16"/>
      <c r="B80" s="17"/>
      <c r="C80" s="16"/>
      <c r="D80" s="16"/>
      <c r="E80" s="15"/>
      <c r="F80" s="8"/>
      <c r="G80" s="13"/>
      <c r="H80" s="13"/>
      <c r="I80" s="13"/>
      <c r="J80" s="13"/>
      <c r="K80" s="13"/>
      <c r="L80" s="13"/>
      <c r="M80" s="13"/>
      <c r="N80" s="13"/>
      <c r="O80" s="13"/>
      <c r="P80" s="13"/>
      <c r="Q80" s="13"/>
    </row>
    <row r="81" spans="1:18" ht="12.75" customHeight="1" x14ac:dyDescent="0.2">
      <c r="A81" s="9" t="s">
        <v>48</v>
      </c>
      <c r="B81" s="10"/>
      <c r="C81" s="9"/>
      <c r="D81" s="9"/>
      <c r="E81" s="12" t="s">
        <v>47</v>
      </c>
      <c r="F81" s="8"/>
      <c r="G81" s="11">
        <v>0.5</v>
      </c>
      <c r="H81" s="11">
        <v>0.5</v>
      </c>
      <c r="I81" s="11">
        <v>0.5</v>
      </c>
      <c r="J81" s="11">
        <v>0.5</v>
      </c>
      <c r="K81" s="11">
        <v>0.5</v>
      </c>
      <c r="L81" s="11">
        <v>0.5</v>
      </c>
      <c r="M81" s="11">
        <v>0.5</v>
      </c>
      <c r="N81" s="11">
        <v>0.5</v>
      </c>
      <c r="O81" s="11">
        <v>0.5</v>
      </c>
      <c r="P81" s="11">
        <v>0.5</v>
      </c>
      <c r="Q81" s="11">
        <v>0.5</v>
      </c>
    </row>
    <row r="82" spans="1:18" ht="12.75" customHeight="1" x14ac:dyDescent="0.25">
      <c r="A82" s="9"/>
      <c r="B82" s="10"/>
      <c r="C82" s="9"/>
      <c r="D82" s="9"/>
      <c r="E82" s="9"/>
      <c r="F82" s="8"/>
      <c r="R82" s="106" t="s">
        <v>428</v>
      </c>
    </row>
    <row r="83" spans="1:18" ht="12.75" customHeight="1" x14ac:dyDescent="0.25">
      <c r="R83" s="1" t="s">
        <v>429</v>
      </c>
    </row>
  </sheetData>
  <mergeCells count="1">
    <mergeCell ref="A5:D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0"/>
  <sheetViews>
    <sheetView showGridLines="0" zoomScale="90" zoomScaleNormal="90" workbookViewId="0">
      <selection activeCell="M96" sqref="M96"/>
    </sheetView>
  </sheetViews>
  <sheetFormatPr defaultColWidth="8.85546875" defaultRowHeight="12.75" x14ac:dyDescent="0.2"/>
  <cols>
    <col min="1" max="1" width="34.5703125" style="1" customWidth="1"/>
    <col min="2" max="2" width="16" style="1" customWidth="1"/>
    <col min="3" max="3" width="13.140625" style="1" customWidth="1"/>
    <col min="4" max="4" width="13.42578125" style="1" customWidth="1"/>
    <col min="5" max="5" width="18.7109375" style="1" customWidth="1"/>
    <col min="6" max="6" width="16" style="5" customWidth="1"/>
    <col min="7" max="7" width="12.28515625" style="1" customWidth="1"/>
    <col min="8" max="8" width="12.140625" style="1" customWidth="1"/>
    <col min="9" max="9" width="12.85546875" style="1" customWidth="1"/>
    <col min="10" max="10" width="12.28515625" style="1" customWidth="1"/>
    <col min="11" max="11" width="15" style="1" bestFit="1" customWidth="1"/>
    <col min="12" max="12" width="12.28515625" style="1" customWidth="1"/>
    <col min="13" max="13" width="11.5703125" style="1" customWidth="1"/>
    <col min="14" max="14" width="8.85546875" style="1"/>
    <col min="15" max="15" width="110.42578125" style="1" customWidth="1"/>
    <col min="16" max="17" width="12.140625" style="1" bestFit="1" customWidth="1"/>
    <col min="18" max="16384" width="8.85546875" style="1"/>
  </cols>
  <sheetData>
    <row r="1" spans="1:15" s="62" customFormat="1" ht="19.5" customHeight="1" x14ac:dyDescent="0.3">
      <c r="A1" s="62" t="s">
        <v>123</v>
      </c>
      <c r="F1" s="143"/>
    </row>
    <row r="2" spans="1:15" s="61" customFormat="1" ht="12.75" customHeight="1" x14ac:dyDescent="0.2">
      <c r="F2" s="106"/>
    </row>
    <row r="3" spans="1:15" s="6" customFormat="1" ht="14.1" customHeight="1" x14ac:dyDescent="0.25">
      <c r="A3" s="6" t="s">
        <v>122</v>
      </c>
      <c r="F3" s="144"/>
    </row>
    <row r="4" spans="1:15" s="61" customFormat="1" ht="12.75" customHeight="1" x14ac:dyDescent="0.2">
      <c r="F4" s="106"/>
    </row>
    <row r="5" spans="1:15" ht="12.75" customHeight="1" x14ac:dyDescent="0.2">
      <c r="A5" s="222" t="s">
        <v>46</v>
      </c>
      <c r="B5" s="222"/>
      <c r="C5" s="222"/>
      <c r="D5" s="222"/>
      <c r="E5" s="5" t="s">
        <v>45</v>
      </c>
      <c r="F5" s="175" t="s">
        <v>801</v>
      </c>
      <c r="G5" s="177"/>
      <c r="H5" s="177"/>
      <c r="I5" s="177"/>
      <c r="J5" s="177"/>
      <c r="K5" s="177"/>
      <c r="L5" s="177"/>
      <c r="M5" s="177"/>
      <c r="N5" s="79"/>
    </row>
    <row r="6" spans="1:15" ht="12.75" customHeight="1" x14ac:dyDescent="0.2">
      <c r="A6" s="79"/>
      <c r="B6" s="79"/>
      <c r="C6" s="79"/>
      <c r="D6" s="79"/>
      <c r="G6" s="79"/>
      <c r="H6" s="79"/>
      <c r="I6" s="79"/>
      <c r="J6" s="79"/>
      <c r="K6" s="79"/>
    </row>
    <row r="7" spans="1:15" ht="12.75" customHeight="1" x14ac:dyDescent="0.2">
      <c r="A7" s="31" t="s">
        <v>121</v>
      </c>
      <c r="B7" s="9"/>
      <c r="C7" s="9"/>
      <c r="D7" s="9"/>
      <c r="G7" s="9"/>
      <c r="H7" s="2"/>
      <c r="I7" s="2"/>
    </row>
    <row r="8" spans="1:15" ht="12.75" customHeight="1" x14ac:dyDescent="0.2">
      <c r="A8" s="60" t="s">
        <v>120</v>
      </c>
      <c r="B8" s="9"/>
      <c r="C8" s="9"/>
      <c r="D8" s="9"/>
      <c r="G8" s="9"/>
      <c r="H8" s="2"/>
      <c r="I8" s="2"/>
    </row>
    <row r="9" spans="1:15" ht="12.75" customHeight="1" x14ac:dyDescent="0.25">
      <c r="A9" s="9"/>
      <c r="B9" s="59" t="s">
        <v>119</v>
      </c>
      <c r="C9" s="58"/>
      <c r="D9" s="58"/>
      <c r="E9" s="12" t="s">
        <v>1</v>
      </c>
      <c r="F9" s="209">
        <v>0</v>
      </c>
      <c r="G9" s="80">
        <v>0</v>
      </c>
      <c r="H9" s="80">
        <v>0</v>
      </c>
      <c r="I9" s="80">
        <v>0</v>
      </c>
      <c r="J9" s="80">
        <v>0</v>
      </c>
      <c r="K9" s="80">
        <v>1</v>
      </c>
      <c r="L9" s="80">
        <v>0</v>
      </c>
      <c r="M9" s="80">
        <v>1</v>
      </c>
      <c r="N9" s="80">
        <v>0</v>
      </c>
      <c r="O9" s="1" t="s">
        <v>716</v>
      </c>
    </row>
    <row r="10" spans="1:15" ht="12.75" customHeight="1" x14ac:dyDescent="0.25">
      <c r="A10" s="9"/>
      <c r="B10" s="59" t="s">
        <v>118</v>
      </c>
      <c r="C10" s="58"/>
      <c r="D10" s="58"/>
      <c r="E10" s="12" t="s">
        <v>1</v>
      </c>
      <c r="F10" s="209">
        <v>0</v>
      </c>
      <c r="G10" s="80">
        <v>0</v>
      </c>
      <c r="H10" s="80">
        <v>0</v>
      </c>
      <c r="I10" s="80">
        <v>1</v>
      </c>
      <c r="J10" s="80">
        <v>0</v>
      </c>
      <c r="K10" s="80">
        <v>1</v>
      </c>
      <c r="L10" s="80">
        <v>0</v>
      </c>
      <c r="M10" s="80">
        <v>0</v>
      </c>
      <c r="N10" s="80">
        <v>0</v>
      </c>
      <c r="O10" s="1" t="s">
        <v>716</v>
      </c>
    </row>
    <row r="11" spans="1:15" ht="12.75" customHeight="1" x14ac:dyDescent="0.25">
      <c r="A11" s="9"/>
      <c r="B11" s="59" t="s">
        <v>117</v>
      </c>
      <c r="C11" s="58"/>
      <c r="D11" s="58"/>
      <c r="E11" s="12" t="s">
        <v>1</v>
      </c>
      <c r="F11" s="209">
        <v>1</v>
      </c>
      <c r="G11" s="80">
        <v>1</v>
      </c>
      <c r="H11" s="80">
        <v>1</v>
      </c>
      <c r="I11" s="80">
        <v>1</v>
      </c>
      <c r="J11" s="80">
        <v>1</v>
      </c>
      <c r="K11" s="80">
        <v>1</v>
      </c>
      <c r="L11" s="80">
        <v>0</v>
      </c>
      <c r="M11" s="80">
        <v>1</v>
      </c>
      <c r="N11" s="80">
        <v>1</v>
      </c>
      <c r="O11" s="1" t="s">
        <v>716</v>
      </c>
    </row>
    <row r="12" spans="1:15" ht="12.75" customHeight="1" x14ac:dyDescent="0.25">
      <c r="A12" s="9"/>
      <c r="B12" s="59" t="s">
        <v>116</v>
      </c>
      <c r="C12" s="58"/>
      <c r="D12" s="58"/>
      <c r="E12" s="12" t="s">
        <v>1</v>
      </c>
      <c r="F12" s="209">
        <v>1</v>
      </c>
      <c r="G12" s="80">
        <v>1</v>
      </c>
      <c r="H12" s="80">
        <v>1</v>
      </c>
      <c r="I12" s="80">
        <v>0</v>
      </c>
      <c r="J12" s="80">
        <v>1</v>
      </c>
      <c r="K12" s="80">
        <v>0</v>
      </c>
      <c r="L12" s="80">
        <v>1</v>
      </c>
      <c r="M12" s="80">
        <v>1</v>
      </c>
      <c r="N12" s="80">
        <v>1</v>
      </c>
      <c r="O12" s="1" t="s">
        <v>716</v>
      </c>
    </row>
    <row r="13" spans="1:15" ht="12.75" customHeight="1" x14ac:dyDescent="0.25">
      <c r="A13" s="9"/>
      <c r="B13" s="59" t="s">
        <v>115</v>
      </c>
      <c r="C13" s="58"/>
      <c r="D13" s="58"/>
      <c r="E13" s="12" t="s">
        <v>1</v>
      </c>
      <c r="F13" s="209">
        <v>1</v>
      </c>
      <c r="G13" s="80">
        <v>1</v>
      </c>
      <c r="H13" s="80">
        <v>1</v>
      </c>
      <c r="I13" s="80">
        <v>1</v>
      </c>
      <c r="J13" s="80">
        <v>1</v>
      </c>
      <c r="K13" s="80">
        <v>0</v>
      </c>
      <c r="L13" s="80">
        <v>1</v>
      </c>
      <c r="M13" s="80">
        <v>0</v>
      </c>
      <c r="N13" s="80">
        <v>1</v>
      </c>
      <c r="O13" s="1" t="s">
        <v>716</v>
      </c>
    </row>
    <row r="14" spans="1:15" ht="12.75" customHeight="1" x14ac:dyDescent="0.25">
      <c r="A14" s="9"/>
      <c r="B14" s="59" t="s">
        <v>114</v>
      </c>
      <c r="C14" s="58"/>
      <c r="D14" s="58"/>
      <c r="E14" s="12" t="s">
        <v>1</v>
      </c>
      <c r="F14" s="209">
        <v>0</v>
      </c>
      <c r="G14" s="80">
        <v>0</v>
      </c>
      <c r="H14" s="80">
        <v>0</v>
      </c>
      <c r="I14" s="80">
        <v>0</v>
      </c>
      <c r="J14" s="80">
        <v>0</v>
      </c>
      <c r="K14" s="80">
        <v>0</v>
      </c>
      <c r="L14" s="80">
        <v>1</v>
      </c>
      <c r="M14" s="80">
        <v>0</v>
      </c>
      <c r="N14" s="80">
        <v>0</v>
      </c>
      <c r="O14" s="1" t="s">
        <v>716</v>
      </c>
    </row>
    <row r="15" spans="1:15" ht="12.75" customHeight="1" x14ac:dyDescent="0.2">
      <c r="A15" s="9"/>
      <c r="B15" s="4" t="s">
        <v>113</v>
      </c>
      <c r="C15" s="58"/>
      <c r="D15" s="58"/>
      <c r="E15" s="12" t="s">
        <v>1</v>
      </c>
      <c r="F15" s="209">
        <v>0</v>
      </c>
      <c r="G15" s="80">
        <v>0</v>
      </c>
      <c r="H15" s="80">
        <v>0</v>
      </c>
      <c r="I15" s="80">
        <v>0</v>
      </c>
      <c r="J15" s="80">
        <v>0</v>
      </c>
      <c r="K15" s="80">
        <v>0</v>
      </c>
      <c r="L15" s="80">
        <v>0</v>
      </c>
      <c r="M15" s="80">
        <v>0</v>
      </c>
      <c r="N15" s="80">
        <v>0</v>
      </c>
      <c r="O15" s="1" t="s">
        <v>716</v>
      </c>
    </row>
    <row r="16" spans="1:15" ht="12.75" customHeight="1" x14ac:dyDescent="0.2">
      <c r="A16" s="9"/>
      <c r="B16" s="9"/>
      <c r="C16" s="9"/>
      <c r="D16" s="9"/>
      <c r="E16" s="3"/>
      <c r="F16" s="194"/>
      <c r="G16" s="2"/>
      <c r="H16" s="2"/>
      <c r="I16" s="2"/>
      <c r="J16" s="2"/>
      <c r="K16" s="2"/>
      <c r="L16" s="2"/>
      <c r="M16" s="2"/>
      <c r="N16" s="2"/>
    </row>
    <row r="17" spans="1:16" ht="12.75" customHeight="1" x14ac:dyDescent="0.2">
      <c r="A17" s="31" t="s">
        <v>112</v>
      </c>
      <c r="B17" s="9"/>
      <c r="C17" s="9"/>
      <c r="D17" s="9"/>
      <c r="E17" s="12"/>
      <c r="F17" s="194"/>
      <c r="G17" s="9"/>
      <c r="H17" s="9"/>
      <c r="I17" s="9"/>
      <c r="J17" s="9"/>
      <c r="K17" s="9"/>
      <c r="L17" s="9"/>
      <c r="M17" s="9"/>
      <c r="N17" s="9"/>
    </row>
    <row r="18" spans="1:16" ht="12.75" customHeight="1" x14ac:dyDescent="0.2">
      <c r="A18" s="9"/>
      <c r="B18" s="31" t="s">
        <v>111</v>
      </c>
      <c r="C18" s="9"/>
      <c r="D18" s="9"/>
      <c r="E18" s="12" t="s">
        <v>1</v>
      </c>
      <c r="F18" s="174" t="s">
        <v>274</v>
      </c>
      <c r="G18" s="30" t="s">
        <v>274</v>
      </c>
      <c r="H18" s="30" t="s">
        <v>274</v>
      </c>
      <c r="I18" s="30" t="s">
        <v>274</v>
      </c>
      <c r="J18" s="30" t="s">
        <v>274</v>
      </c>
      <c r="K18" s="30" t="s">
        <v>274</v>
      </c>
      <c r="L18" s="30" t="s">
        <v>274</v>
      </c>
      <c r="M18" s="30" t="s">
        <v>274</v>
      </c>
      <c r="N18" s="30" t="s">
        <v>274</v>
      </c>
    </row>
    <row r="19" spans="1:16" ht="12.75" customHeight="1" x14ac:dyDescent="0.2">
      <c r="A19" s="9"/>
      <c r="B19" s="31" t="s">
        <v>109</v>
      </c>
      <c r="C19" s="9"/>
      <c r="D19" s="9"/>
      <c r="E19" s="12" t="s">
        <v>1</v>
      </c>
      <c r="F19" s="174" t="s">
        <v>794</v>
      </c>
      <c r="G19" s="81" t="s">
        <v>275</v>
      </c>
      <c r="H19" s="81" t="s">
        <v>276</v>
      </c>
      <c r="I19" s="81" t="s">
        <v>277</v>
      </c>
      <c r="J19" s="81" t="s">
        <v>278</v>
      </c>
      <c r="K19" s="81" t="s">
        <v>279</v>
      </c>
      <c r="L19" s="81" t="s">
        <v>280</v>
      </c>
      <c r="M19" s="81" t="s">
        <v>281</v>
      </c>
      <c r="N19" s="81" t="s">
        <v>282</v>
      </c>
    </row>
    <row r="20" spans="1:16" ht="12.75" customHeight="1" x14ac:dyDescent="0.25">
      <c r="A20" s="9"/>
      <c r="B20" s="31" t="s">
        <v>108</v>
      </c>
      <c r="C20" s="9"/>
      <c r="D20" s="9"/>
      <c r="E20" s="12" t="s">
        <v>107</v>
      </c>
      <c r="F20" s="210">
        <v>31.001629093510719</v>
      </c>
      <c r="G20" s="30">
        <v>12</v>
      </c>
      <c r="H20" s="30">
        <v>10</v>
      </c>
      <c r="I20" s="30">
        <v>24</v>
      </c>
      <c r="J20" s="30">
        <v>29</v>
      </c>
      <c r="K20" s="30">
        <v>25</v>
      </c>
      <c r="L20" s="30">
        <v>9</v>
      </c>
      <c r="M20" s="30">
        <v>2</v>
      </c>
      <c r="N20" s="30">
        <v>41</v>
      </c>
      <c r="O20" s="107" t="s">
        <v>440</v>
      </c>
    </row>
    <row r="21" spans="1:16" ht="12.75" customHeight="1" x14ac:dyDescent="0.25">
      <c r="A21" s="9"/>
      <c r="B21" s="31" t="s">
        <v>106</v>
      </c>
      <c r="C21" s="9"/>
      <c r="D21" s="9"/>
      <c r="E21" s="12" t="s">
        <v>105</v>
      </c>
      <c r="F21" s="210">
        <v>7698.199001042346</v>
      </c>
      <c r="G21" s="80">
        <v>11000</v>
      </c>
      <c r="H21" s="80">
        <v>7000</v>
      </c>
      <c r="I21" s="80">
        <v>10000</v>
      </c>
      <c r="J21" s="80">
        <v>6000</v>
      </c>
      <c r="K21" s="80">
        <v>6500</v>
      </c>
      <c r="L21" s="80">
        <v>11100</v>
      </c>
      <c r="M21" s="80">
        <v>6000</v>
      </c>
      <c r="N21" s="80">
        <v>8500</v>
      </c>
      <c r="O21" s="107" t="s">
        <v>603</v>
      </c>
    </row>
    <row r="22" spans="1:16" ht="12.75" customHeight="1" x14ac:dyDescent="0.25">
      <c r="A22" s="9"/>
      <c r="B22" s="31" t="s">
        <v>104</v>
      </c>
      <c r="C22" s="9"/>
      <c r="D22" s="9"/>
      <c r="E22" s="12" t="s">
        <v>103</v>
      </c>
      <c r="F22" s="210">
        <v>589266.27397260279</v>
      </c>
      <c r="G22" s="82">
        <v>220.81643835616438</v>
      </c>
      <c r="H22" s="82">
        <v>90095.05205479452</v>
      </c>
      <c r="I22" s="82">
        <v>11460.986301369863</v>
      </c>
      <c r="J22" s="82">
        <v>127995.10958904109</v>
      </c>
      <c r="K22" s="82">
        <v>26645.723287671233</v>
      </c>
      <c r="L22" s="82">
        <v>16802.991780821918</v>
      </c>
      <c r="M22" s="82">
        <v>10193.51506849315</v>
      </c>
      <c r="N22" s="82">
        <v>305852.07945205481</v>
      </c>
      <c r="O22" s="107" t="s">
        <v>441</v>
      </c>
      <c r="P22" s="132"/>
    </row>
    <row r="23" spans="1:16" ht="12.75" customHeight="1" x14ac:dyDescent="0.25">
      <c r="A23" s="9"/>
      <c r="B23" s="31" t="s">
        <v>102</v>
      </c>
      <c r="C23" s="9"/>
      <c r="D23" s="9"/>
      <c r="E23" s="12" t="s">
        <v>76</v>
      </c>
      <c r="F23" s="210">
        <v>1589</v>
      </c>
      <c r="G23" s="83">
        <v>5</v>
      </c>
      <c r="H23" s="83">
        <v>75</v>
      </c>
      <c r="I23" s="83">
        <v>53</v>
      </c>
      <c r="J23" s="83">
        <v>513</v>
      </c>
      <c r="K23" s="83">
        <v>121</v>
      </c>
      <c r="L23" s="83">
        <v>17</v>
      </c>
      <c r="M23" s="83">
        <v>11</v>
      </c>
      <c r="N23" s="83">
        <v>794</v>
      </c>
      <c r="O23" s="107" t="s">
        <v>441</v>
      </c>
    </row>
    <row r="24" spans="1:16" ht="12.75" customHeight="1" x14ac:dyDescent="0.25">
      <c r="A24" s="9"/>
      <c r="B24" s="31" t="s">
        <v>607</v>
      </c>
      <c r="C24" s="9"/>
      <c r="D24" s="9"/>
      <c r="E24" s="12"/>
      <c r="F24" s="210">
        <v>855</v>
      </c>
      <c r="G24" s="83">
        <v>1</v>
      </c>
      <c r="H24" s="83">
        <v>74</v>
      </c>
      <c r="I24" s="83">
        <v>25</v>
      </c>
      <c r="J24" s="83">
        <v>357</v>
      </c>
      <c r="K24" s="83">
        <v>87</v>
      </c>
      <c r="L24" s="83">
        <v>6</v>
      </c>
      <c r="M24" s="83">
        <v>3</v>
      </c>
      <c r="N24" s="83">
        <v>302</v>
      </c>
      <c r="O24" s="107" t="s">
        <v>441</v>
      </c>
    </row>
    <row r="25" spans="1:16" ht="12.75" customHeight="1" x14ac:dyDescent="0.25">
      <c r="A25" s="9"/>
      <c r="B25" s="31" t="s">
        <v>608</v>
      </c>
      <c r="C25" s="9"/>
      <c r="D25" s="9"/>
      <c r="E25" s="12" t="s">
        <v>604</v>
      </c>
      <c r="F25" s="211">
        <v>2.7749999999999999</v>
      </c>
      <c r="G25" s="83">
        <v>2.7749999999999999</v>
      </c>
      <c r="H25" s="83">
        <v>2.7749999999999999</v>
      </c>
      <c r="I25" s="83">
        <v>2.7749999999999999</v>
      </c>
      <c r="J25" s="83">
        <v>2.7749999999999999</v>
      </c>
      <c r="K25" s="83">
        <v>2.7749999999999999</v>
      </c>
      <c r="L25" s="83">
        <v>2.7749999999999999</v>
      </c>
      <c r="M25" s="83">
        <v>2.7749999999999999</v>
      </c>
      <c r="N25" s="83">
        <v>2.7749999999999999</v>
      </c>
      <c r="O25" s="107" t="s">
        <v>802</v>
      </c>
    </row>
    <row r="26" spans="1:16" ht="12.75" customHeight="1" x14ac:dyDescent="0.25">
      <c r="A26" s="9"/>
      <c r="B26" s="31" t="s">
        <v>609</v>
      </c>
      <c r="C26" s="9"/>
      <c r="D26" s="9"/>
      <c r="E26" s="12" t="s">
        <v>605</v>
      </c>
      <c r="F26" s="210">
        <v>3</v>
      </c>
      <c r="G26" s="83">
        <v>3</v>
      </c>
      <c r="H26" s="83">
        <v>3</v>
      </c>
      <c r="I26" s="83">
        <v>3</v>
      </c>
      <c r="J26" s="83">
        <v>3</v>
      </c>
      <c r="K26" s="83">
        <v>3</v>
      </c>
      <c r="L26" s="83">
        <v>3</v>
      </c>
      <c r="M26" s="83">
        <v>3</v>
      </c>
      <c r="N26" s="83">
        <v>3</v>
      </c>
      <c r="O26" s="107" t="s">
        <v>802</v>
      </c>
    </row>
    <row r="27" spans="1:16" ht="12.75" customHeight="1" x14ac:dyDescent="0.2">
      <c r="A27" s="9"/>
      <c r="B27" s="31" t="s">
        <v>612</v>
      </c>
      <c r="C27" s="9"/>
      <c r="D27" s="9"/>
      <c r="E27" s="12" t="s">
        <v>101</v>
      </c>
      <c r="F27" s="210">
        <v>3268.2173184585854</v>
      </c>
      <c r="G27" s="147">
        <v>3825</v>
      </c>
      <c r="H27" s="147">
        <v>3100</v>
      </c>
      <c r="I27" s="147">
        <v>4250</v>
      </c>
      <c r="J27" s="147">
        <v>2950</v>
      </c>
      <c r="K27" s="147">
        <v>2450</v>
      </c>
      <c r="L27" s="147">
        <v>5100</v>
      </c>
      <c r="M27" s="147">
        <v>2800</v>
      </c>
      <c r="N27" s="147">
        <v>3400</v>
      </c>
      <c r="O27" s="1" t="s">
        <v>708</v>
      </c>
    </row>
    <row r="28" spans="1:16" ht="12.75" customHeight="1" x14ac:dyDescent="0.2">
      <c r="A28" s="9"/>
      <c r="B28" s="9"/>
      <c r="C28" s="9"/>
      <c r="D28" s="9"/>
      <c r="E28" s="12"/>
      <c r="F28" s="194"/>
      <c r="G28" s="9"/>
      <c r="H28" s="9"/>
      <c r="I28" s="9"/>
      <c r="J28" s="9"/>
      <c r="K28" s="9"/>
      <c r="L28" s="9"/>
      <c r="M28" s="9"/>
      <c r="N28" s="9"/>
    </row>
    <row r="29" spans="1:16" ht="12.75" customHeight="1" x14ac:dyDescent="0.2">
      <c r="A29" s="31" t="s">
        <v>100</v>
      </c>
      <c r="B29" s="9"/>
      <c r="C29" s="9"/>
      <c r="D29" s="9"/>
      <c r="E29" s="12"/>
      <c r="F29" s="194"/>
      <c r="G29" s="9"/>
      <c r="H29" s="9"/>
      <c r="I29" s="9"/>
      <c r="J29" s="9"/>
      <c r="K29" s="9"/>
      <c r="L29" s="9"/>
      <c r="M29" s="9"/>
      <c r="N29" s="9"/>
    </row>
    <row r="30" spans="1:16" ht="12.75" customHeight="1" x14ac:dyDescent="0.2">
      <c r="A30" s="9"/>
      <c r="B30" s="31" t="s">
        <v>99</v>
      </c>
      <c r="C30" s="9"/>
      <c r="D30" s="9"/>
      <c r="E30" s="12" t="s">
        <v>98</v>
      </c>
      <c r="F30" s="174">
        <v>25</v>
      </c>
      <c r="G30" s="80">
        <v>24</v>
      </c>
      <c r="H30" s="80">
        <v>40</v>
      </c>
      <c r="I30" s="80">
        <v>24.1</v>
      </c>
      <c r="J30" s="80">
        <v>23.9</v>
      </c>
      <c r="K30" s="80">
        <v>22.5</v>
      </c>
      <c r="L30" s="80">
        <v>42</v>
      </c>
      <c r="M30" s="131">
        <v>23</v>
      </c>
      <c r="N30" s="80">
        <v>26.7</v>
      </c>
      <c r="O30" s="1" t="s">
        <v>673</v>
      </c>
    </row>
    <row r="31" spans="1:16" ht="12.75" customHeight="1" x14ac:dyDescent="0.2">
      <c r="A31" s="9"/>
      <c r="B31" s="29" t="s">
        <v>97</v>
      </c>
      <c r="C31" s="9"/>
      <c r="D31" s="9"/>
      <c r="E31" s="12"/>
      <c r="F31" s="195"/>
      <c r="G31" s="53"/>
      <c r="H31" s="53"/>
      <c r="I31" s="53"/>
      <c r="J31" s="53"/>
      <c r="K31" s="53"/>
      <c r="L31" s="53"/>
      <c r="M31" s="53"/>
      <c r="N31" s="53"/>
    </row>
    <row r="32" spans="1:16" ht="12.75" customHeight="1" x14ac:dyDescent="0.2">
      <c r="A32" s="9"/>
      <c r="D32" s="9" t="s">
        <v>96</v>
      </c>
      <c r="E32" s="12" t="s">
        <v>89</v>
      </c>
      <c r="F32" s="212">
        <v>2.0065187945974587</v>
      </c>
      <c r="G32" s="11">
        <v>2</v>
      </c>
      <c r="H32" s="11">
        <v>2</v>
      </c>
      <c r="I32" s="11">
        <v>2</v>
      </c>
      <c r="J32" s="11">
        <v>2</v>
      </c>
      <c r="K32" s="11">
        <v>2</v>
      </c>
      <c r="L32" s="11">
        <v>2</v>
      </c>
      <c r="M32" s="11">
        <v>2</v>
      </c>
      <c r="N32" s="11">
        <v>2</v>
      </c>
      <c r="O32" s="1" t="s">
        <v>859</v>
      </c>
    </row>
    <row r="33" spans="1:16" ht="12.75" customHeight="1" x14ac:dyDescent="0.25">
      <c r="A33" s="9"/>
      <c r="B33" s="51"/>
      <c r="D33" s="9" t="s">
        <v>95</v>
      </c>
      <c r="E33" s="12" t="s">
        <v>89</v>
      </c>
      <c r="F33" s="212">
        <v>6.0059509676079461</v>
      </c>
      <c r="G33" s="11">
        <v>6</v>
      </c>
      <c r="H33" s="11">
        <v>6</v>
      </c>
      <c r="I33" s="11">
        <v>6</v>
      </c>
      <c r="J33" s="11">
        <v>6</v>
      </c>
      <c r="K33" s="11">
        <v>6</v>
      </c>
      <c r="L33" s="11">
        <v>6</v>
      </c>
      <c r="M33" s="11">
        <v>6</v>
      </c>
      <c r="N33" s="11">
        <v>6</v>
      </c>
      <c r="O33" s="107"/>
    </row>
    <row r="34" spans="1:16" ht="12.75" customHeight="1" x14ac:dyDescent="0.2">
      <c r="A34" s="9"/>
      <c r="B34" s="50"/>
      <c r="D34" s="9" t="s">
        <v>94</v>
      </c>
      <c r="E34" s="12" t="s">
        <v>89</v>
      </c>
      <c r="F34" s="212">
        <v>84.225222879761063</v>
      </c>
      <c r="G34" s="11">
        <v>84</v>
      </c>
      <c r="H34" s="11">
        <v>84</v>
      </c>
      <c r="I34" s="11">
        <v>84</v>
      </c>
      <c r="J34" s="11">
        <v>84</v>
      </c>
      <c r="K34" s="11">
        <v>84</v>
      </c>
      <c r="L34" s="11">
        <v>84</v>
      </c>
      <c r="M34" s="11">
        <v>84</v>
      </c>
      <c r="N34" s="11">
        <v>84</v>
      </c>
    </row>
    <row r="35" spans="1:16" ht="12.75" customHeight="1" x14ac:dyDescent="0.2">
      <c r="A35" s="9"/>
      <c r="B35" s="50"/>
      <c r="D35" s="9" t="s">
        <v>93</v>
      </c>
      <c r="E35" s="12" t="s">
        <v>89</v>
      </c>
      <c r="F35" s="212">
        <v>4.0130337574789507</v>
      </c>
      <c r="G35" s="11">
        <v>4</v>
      </c>
      <c r="H35" s="11">
        <v>4</v>
      </c>
      <c r="I35" s="11">
        <v>4</v>
      </c>
      <c r="J35" s="11">
        <v>4</v>
      </c>
      <c r="K35" s="11">
        <v>4</v>
      </c>
      <c r="L35" s="11">
        <v>4</v>
      </c>
      <c r="M35" s="11">
        <v>4</v>
      </c>
      <c r="N35" s="11">
        <v>4</v>
      </c>
    </row>
    <row r="36" spans="1:16" ht="12.75" customHeight="1" x14ac:dyDescent="0.2">
      <c r="A36" s="9"/>
      <c r="B36" s="50"/>
      <c r="D36" s="9" t="s">
        <v>92</v>
      </c>
      <c r="E36" s="12" t="s">
        <v>89</v>
      </c>
      <c r="F36" s="212">
        <v>1.9795922783500137</v>
      </c>
      <c r="G36" s="11">
        <v>2</v>
      </c>
      <c r="H36" s="11">
        <v>2</v>
      </c>
      <c r="I36" s="11">
        <v>2</v>
      </c>
      <c r="J36" s="11">
        <v>2</v>
      </c>
      <c r="K36" s="11">
        <v>2</v>
      </c>
      <c r="L36" s="11">
        <v>2</v>
      </c>
      <c r="M36" s="11">
        <v>2</v>
      </c>
      <c r="N36" s="11">
        <v>2</v>
      </c>
    </row>
    <row r="37" spans="1:16" ht="12.75" customHeight="1" x14ac:dyDescent="0.2">
      <c r="A37" s="9"/>
      <c r="B37" s="9"/>
      <c r="D37" s="9" t="s">
        <v>91</v>
      </c>
      <c r="E37" s="12" t="s">
        <v>89</v>
      </c>
      <c r="F37" s="212">
        <v>0.76642257736918062</v>
      </c>
      <c r="G37" s="11">
        <v>1</v>
      </c>
      <c r="H37" s="11">
        <v>1</v>
      </c>
      <c r="I37" s="11">
        <v>1</v>
      </c>
      <c r="J37" s="11">
        <v>1</v>
      </c>
      <c r="K37" s="11">
        <v>1</v>
      </c>
      <c r="L37" s="11">
        <v>1</v>
      </c>
      <c r="M37" s="11">
        <v>1</v>
      </c>
      <c r="N37" s="11">
        <v>1</v>
      </c>
    </row>
    <row r="38" spans="1:16" ht="12.75" customHeight="1" x14ac:dyDescent="0.2">
      <c r="A38" s="9"/>
      <c r="B38" s="9"/>
      <c r="D38" s="9" t="s">
        <v>90</v>
      </c>
      <c r="E38" s="12" t="s">
        <v>89</v>
      </c>
      <c r="F38" s="212">
        <v>1.0032587448353907</v>
      </c>
      <c r="G38" s="11">
        <v>1</v>
      </c>
      <c r="H38" s="11">
        <v>1</v>
      </c>
      <c r="I38" s="11">
        <v>1</v>
      </c>
      <c r="J38" s="11">
        <v>1</v>
      </c>
      <c r="K38" s="11">
        <v>1</v>
      </c>
      <c r="L38" s="11">
        <v>1</v>
      </c>
      <c r="M38" s="11">
        <v>1</v>
      </c>
      <c r="N38" s="11">
        <v>1</v>
      </c>
    </row>
    <row r="39" spans="1:16" ht="12.75" customHeight="1" x14ac:dyDescent="0.2">
      <c r="A39" s="9"/>
      <c r="B39" s="9"/>
      <c r="D39" s="9"/>
      <c r="E39" s="12"/>
      <c r="F39" s="195"/>
      <c r="G39" s="49"/>
      <c r="H39" s="49"/>
      <c r="I39" s="49"/>
      <c r="J39" s="49"/>
      <c r="K39" s="49"/>
      <c r="L39" s="49"/>
      <c r="M39" s="49"/>
      <c r="N39" s="49"/>
    </row>
    <row r="40" spans="1:16" ht="12.75" customHeight="1" x14ac:dyDescent="0.2">
      <c r="A40" s="31" t="s">
        <v>88</v>
      </c>
      <c r="B40" s="9"/>
      <c r="C40" s="9"/>
      <c r="D40" s="9"/>
      <c r="E40" s="12"/>
      <c r="F40" s="195"/>
      <c r="G40" s="47"/>
      <c r="H40" s="47"/>
      <c r="I40" s="47"/>
      <c r="J40" s="47"/>
      <c r="K40" s="47"/>
      <c r="L40" s="47"/>
      <c r="M40" s="47"/>
      <c r="N40" s="47"/>
    </row>
    <row r="41" spans="1:16" ht="12.75" customHeight="1" x14ac:dyDescent="0.2">
      <c r="A41" s="45" t="s">
        <v>87</v>
      </c>
      <c r="B41" s="9"/>
      <c r="C41" s="9"/>
      <c r="D41" s="9"/>
      <c r="E41" s="12"/>
      <c r="F41" s="195"/>
      <c r="G41" s="44"/>
      <c r="H41" s="44"/>
      <c r="I41" s="44"/>
      <c r="J41" s="44"/>
      <c r="K41" s="44"/>
      <c r="L41" s="44"/>
      <c r="M41" s="44"/>
      <c r="N41" s="44"/>
    </row>
    <row r="42" spans="1:16" ht="12.75" customHeight="1" x14ac:dyDescent="0.25">
      <c r="A42" s="9"/>
      <c r="B42" s="31" t="s">
        <v>86</v>
      </c>
      <c r="C42" s="9"/>
      <c r="D42" s="9"/>
      <c r="E42" s="12" t="s">
        <v>70</v>
      </c>
      <c r="F42" s="213">
        <v>18709</v>
      </c>
      <c r="G42" s="82">
        <v>4645.3385940097769</v>
      </c>
      <c r="H42" s="82">
        <v>1123.3243952338435</v>
      </c>
      <c r="I42" s="82">
        <v>31521.006344334324</v>
      </c>
      <c r="J42" s="82">
        <v>2078.696371426006</v>
      </c>
      <c r="K42" s="82">
        <v>602.11240560951512</v>
      </c>
      <c r="L42" s="82">
        <v>27792.313730170688</v>
      </c>
      <c r="M42" s="82">
        <v>738.44665679200284</v>
      </c>
      <c r="N42" s="82">
        <v>23637.375535343617</v>
      </c>
      <c r="O42" s="107" t="s">
        <v>864</v>
      </c>
      <c r="P42" s="132"/>
    </row>
    <row r="43" spans="1:16" ht="12.75" customHeight="1" x14ac:dyDescent="0.25">
      <c r="A43" s="9"/>
      <c r="B43" s="31" t="s">
        <v>85</v>
      </c>
      <c r="C43" s="9"/>
      <c r="D43" s="9"/>
      <c r="E43" s="12" t="s">
        <v>83</v>
      </c>
      <c r="F43" s="214">
        <v>3.37</v>
      </c>
      <c r="G43" s="85">
        <v>0</v>
      </c>
      <c r="H43" s="85">
        <v>0.51194272934393126</v>
      </c>
      <c r="I43" s="85">
        <v>16.623181442224485</v>
      </c>
      <c r="J43" s="85">
        <v>4.054553518365374</v>
      </c>
      <c r="K43" s="85">
        <v>4.5757655832918367</v>
      </c>
      <c r="L43" s="85">
        <v>0.91023842459888094</v>
      </c>
      <c r="M43" s="85">
        <v>7.5037769110793781E-2</v>
      </c>
      <c r="N43" s="85">
        <v>3.5619432973459308</v>
      </c>
      <c r="O43" s="107" t="s">
        <v>441</v>
      </c>
    </row>
    <row r="44" spans="1:16" ht="12.75" customHeight="1" x14ac:dyDescent="0.25">
      <c r="A44" s="9"/>
      <c r="B44" s="29" t="s">
        <v>84</v>
      </c>
      <c r="C44" s="9"/>
      <c r="D44" s="9"/>
      <c r="E44" s="12" t="s">
        <v>83</v>
      </c>
      <c r="F44" s="215">
        <v>5</v>
      </c>
      <c r="G44" s="80">
        <v>0.66</v>
      </c>
      <c r="H44" s="80">
        <v>1.72</v>
      </c>
      <c r="I44" s="80" t="s">
        <v>1</v>
      </c>
      <c r="J44" s="80">
        <v>4.9800000000000004</v>
      </c>
      <c r="K44" s="80" t="s">
        <v>1</v>
      </c>
      <c r="L44" s="80">
        <v>0.95</v>
      </c>
      <c r="M44" s="80">
        <v>1.18</v>
      </c>
      <c r="N44" s="80">
        <v>5.93</v>
      </c>
      <c r="O44" s="107" t="s">
        <v>441</v>
      </c>
    </row>
    <row r="45" spans="1:16" ht="12.75" customHeight="1" x14ac:dyDescent="0.2">
      <c r="A45" s="9"/>
      <c r="B45" s="29" t="s">
        <v>82</v>
      </c>
      <c r="C45" s="9"/>
      <c r="D45" s="9"/>
      <c r="E45" s="12" t="s">
        <v>70</v>
      </c>
      <c r="F45" s="216">
        <v>1000</v>
      </c>
      <c r="G45" s="30">
        <v>750</v>
      </c>
      <c r="H45" s="30">
        <v>1500</v>
      </c>
      <c r="I45" s="30">
        <v>945</v>
      </c>
      <c r="J45" s="30">
        <v>1500</v>
      </c>
      <c r="K45" s="30" t="s">
        <v>1</v>
      </c>
      <c r="L45" s="30">
        <v>90</v>
      </c>
      <c r="M45" s="30" t="s">
        <v>1</v>
      </c>
      <c r="N45" s="30">
        <v>795</v>
      </c>
      <c r="O45" s="1" t="s">
        <v>805</v>
      </c>
    </row>
    <row r="46" spans="1:16" ht="12.75" customHeight="1" x14ac:dyDescent="0.2">
      <c r="A46" s="9"/>
      <c r="B46" s="29" t="s">
        <v>81</v>
      </c>
      <c r="C46" s="9"/>
      <c r="D46" s="9"/>
      <c r="E46" s="12" t="s">
        <v>70</v>
      </c>
      <c r="F46" s="216" t="s">
        <v>1</v>
      </c>
      <c r="G46" s="30" t="s">
        <v>1</v>
      </c>
      <c r="H46" s="30" t="s">
        <v>1</v>
      </c>
      <c r="I46" s="30" t="s">
        <v>1</v>
      </c>
      <c r="J46" s="30" t="s">
        <v>1</v>
      </c>
      <c r="K46" s="30" t="s">
        <v>1</v>
      </c>
      <c r="L46" s="30">
        <v>29981</v>
      </c>
      <c r="M46" s="30" t="s">
        <v>1</v>
      </c>
      <c r="N46" s="30" t="s">
        <v>1</v>
      </c>
    </row>
    <row r="47" spans="1:16" ht="12.75" customHeight="1" x14ac:dyDescent="0.2">
      <c r="A47" s="9"/>
      <c r="B47" s="29" t="s">
        <v>80</v>
      </c>
      <c r="C47" s="9"/>
      <c r="D47" s="9"/>
      <c r="E47" s="12" t="s">
        <v>79</v>
      </c>
      <c r="F47" s="216" t="s">
        <v>1</v>
      </c>
      <c r="G47" s="30" t="s">
        <v>1</v>
      </c>
      <c r="H47" s="30" t="s">
        <v>1</v>
      </c>
      <c r="I47" s="30" t="s">
        <v>1</v>
      </c>
      <c r="J47" s="30" t="s">
        <v>1</v>
      </c>
      <c r="K47" s="30" t="s">
        <v>1</v>
      </c>
      <c r="L47" s="30" t="s">
        <v>1</v>
      </c>
      <c r="M47" s="30" t="s">
        <v>1</v>
      </c>
      <c r="N47" s="30" t="s">
        <v>1</v>
      </c>
    </row>
    <row r="48" spans="1:16" ht="12.75" customHeight="1" x14ac:dyDescent="0.2">
      <c r="A48" s="9"/>
      <c r="B48" s="29" t="s">
        <v>78</v>
      </c>
      <c r="C48" s="9"/>
      <c r="D48" s="9"/>
      <c r="E48" s="12" t="s">
        <v>76</v>
      </c>
      <c r="F48" s="217">
        <v>1</v>
      </c>
      <c r="G48" s="11">
        <v>1</v>
      </c>
      <c r="H48" s="11">
        <v>1</v>
      </c>
      <c r="I48" s="11">
        <v>1</v>
      </c>
      <c r="J48" s="11">
        <v>1</v>
      </c>
      <c r="K48" s="11">
        <v>1</v>
      </c>
      <c r="L48" s="11">
        <v>1</v>
      </c>
      <c r="M48" s="11">
        <v>1</v>
      </c>
      <c r="N48" s="11">
        <v>1</v>
      </c>
      <c r="O48" s="1" t="s">
        <v>442</v>
      </c>
    </row>
    <row r="49" spans="1:15" ht="12.75" customHeight="1" x14ac:dyDescent="0.2">
      <c r="A49" s="9"/>
      <c r="B49" s="29" t="s">
        <v>77</v>
      </c>
      <c r="C49" s="9"/>
      <c r="D49" s="9"/>
      <c r="E49" s="12" t="s">
        <v>76</v>
      </c>
      <c r="F49" s="212">
        <v>0.92559999999999998</v>
      </c>
      <c r="G49" s="136"/>
      <c r="H49" s="136"/>
      <c r="I49" s="136"/>
      <c r="J49" s="136"/>
      <c r="K49" s="136"/>
      <c r="L49" s="136"/>
      <c r="M49" s="136"/>
      <c r="N49" s="136"/>
      <c r="O49" s="108" t="s">
        <v>865</v>
      </c>
    </row>
    <row r="50" spans="1:15" ht="12.75" customHeight="1" x14ac:dyDescent="0.25">
      <c r="A50" s="9"/>
      <c r="B50" s="29" t="s">
        <v>611</v>
      </c>
      <c r="C50" s="9"/>
      <c r="D50" s="9"/>
      <c r="E50" s="12" t="s">
        <v>76</v>
      </c>
      <c r="F50" s="217">
        <v>1</v>
      </c>
      <c r="G50" s="11">
        <v>1</v>
      </c>
      <c r="H50" s="11">
        <v>1</v>
      </c>
      <c r="I50" s="11">
        <v>1</v>
      </c>
      <c r="J50" s="11">
        <v>1</v>
      </c>
      <c r="K50" s="11">
        <v>1</v>
      </c>
      <c r="L50" s="11">
        <v>1</v>
      </c>
      <c r="M50" s="11">
        <v>1</v>
      </c>
      <c r="N50" s="11">
        <v>1</v>
      </c>
      <c r="O50" s="107" t="s">
        <v>441</v>
      </c>
    </row>
    <row r="51" spans="1:15" ht="12.75" customHeight="1" x14ac:dyDescent="0.25">
      <c r="A51" s="9"/>
      <c r="B51" s="29" t="s">
        <v>606</v>
      </c>
      <c r="C51" s="9"/>
      <c r="D51" s="9"/>
      <c r="E51" s="12"/>
      <c r="F51" s="217">
        <v>0</v>
      </c>
      <c r="G51" s="11">
        <v>0</v>
      </c>
      <c r="H51" s="11">
        <v>0</v>
      </c>
      <c r="I51" s="11">
        <v>0</v>
      </c>
      <c r="J51" s="11">
        <v>0</v>
      </c>
      <c r="K51" s="11">
        <v>0</v>
      </c>
      <c r="L51" s="11">
        <v>0</v>
      </c>
      <c r="M51" s="11">
        <v>0</v>
      </c>
      <c r="N51" s="11">
        <v>0</v>
      </c>
      <c r="O51" s="107"/>
    </row>
    <row r="52" spans="1:15" ht="12.75" customHeight="1" x14ac:dyDescent="0.2">
      <c r="A52" s="9"/>
      <c r="B52" s="9"/>
      <c r="C52" s="9"/>
      <c r="D52" s="9"/>
      <c r="E52" s="12"/>
      <c r="F52" s="195"/>
      <c r="G52" s="9"/>
      <c r="H52" s="9"/>
      <c r="I52" s="9"/>
      <c r="J52" s="9"/>
      <c r="K52" s="9"/>
      <c r="L52" s="9"/>
      <c r="M52" s="9"/>
      <c r="N52" s="9"/>
    </row>
    <row r="53" spans="1:15" ht="12.75" customHeight="1" x14ac:dyDescent="0.2">
      <c r="A53" s="31" t="s">
        <v>75</v>
      </c>
      <c r="B53" s="9"/>
      <c r="C53" s="9"/>
      <c r="D53" s="9"/>
      <c r="E53" s="12"/>
      <c r="F53" s="195"/>
      <c r="G53" s="9"/>
      <c r="H53" s="9"/>
      <c r="I53" s="9"/>
      <c r="J53" s="9"/>
      <c r="K53" s="9"/>
      <c r="L53" s="9"/>
      <c r="M53" s="9"/>
      <c r="N53" s="9"/>
    </row>
    <row r="54" spans="1:15" ht="12.75" customHeight="1" x14ac:dyDescent="0.2">
      <c r="A54" s="9"/>
      <c r="B54" s="31" t="s">
        <v>74</v>
      </c>
      <c r="C54" s="9"/>
      <c r="D54" s="9"/>
      <c r="E54" s="12" t="s">
        <v>1</v>
      </c>
      <c r="F54" s="216">
        <v>1</v>
      </c>
      <c r="G54" s="30">
        <v>0</v>
      </c>
      <c r="H54" s="30">
        <v>0</v>
      </c>
      <c r="I54" s="30">
        <v>0</v>
      </c>
      <c r="J54" s="30">
        <v>0</v>
      </c>
      <c r="K54" s="30">
        <v>0</v>
      </c>
      <c r="L54" s="30">
        <v>0</v>
      </c>
      <c r="M54" s="30">
        <v>0</v>
      </c>
      <c r="N54" s="30">
        <v>0</v>
      </c>
      <c r="O54" s="1" t="s">
        <v>862</v>
      </c>
    </row>
    <row r="55" spans="1:15" ht="12.75" customHeight="1" x14ac:dyDescent="0.2">
      <c r="A55" s="9"/>
      <c r="B55" s="31" t="s">
        <v>73</v>
      </c>
      <c r="C55" s="9"/>
      <c r="D55" s="9"/>
      <c r="E55" s="12" t="s">
        <v>1</v>
      </c>
      <c r="F55" s="216">
        <v>0</v>
      </c>
      <c r="G55" s="111">
        <v>0</v>
      </c>
      <c r="H55" s="111">
        <v>0</v>
      </c>
      <c r="I55" s="111">
        <v>0</v>
      </c>
      <c r="J55" s="111">
        <v>0</v>
      </c>
      <c r="K55" s="111">
        <v>0</v>
      </c>
      <c r="L55" s="111">
        <v>0</v>
      </c>
      <c r="M55" s="111">
        <v>0</v>
      </c>
      <c r="N55" s="111">
        <v>0</v>
      </c>
      <c r="O55" s="1" t="s">
        <v>862</v>
      </c>
    </row>
    <row r="56" spans="1:15" ht="12.75" customHeight="1" x14ac:dyDescent="0.2">
      <c r="A56" s="9"/>
      <c r="B56" s="29" t="s">
        <v>72</v>
      </c>
      <c r="C56" s="9"/>
      <c r="D56" s="9"/>
      <c r="E56" s="12" t="s">
        <v>70</v>
      </c>
      <c r="F56" s="217">
        <v>42.7</v>
      </c>
      <c r="G56" s="11">
        <v>42.7</v>
      </c>
      <c r="H56" s="11">
        <v>42.7</v>
      </c>
      <c r="I56" s="11">
        <v>42.7</v>
      </c>
      <c r="J56" s="11">
        <v>42.7</v>
      </c>
      <c r="K56" s="11">
        <v>42.7</v>
      </c>
      <c r="L56" s="11">
        <v>42.7</v>
      </c>
      <c r="M56" s="11">
        <v>42.7</v>
      </c>
      <c r="N56" s="11">
        <v>42.7</v>
      </c>
      <c r="O56" s="1" t="s">
        <v>758</v>
      </c>
    </row>
    <row r="57" spans="1:15" ht="12.75" customHeight="1" x14ac:dyDescent="0.2">
      <c r="A57" s="9"/>
      <c r="B57" s="29" t="s">
        <v>71</v>
      </c>
      <c r="C57" s="9"/>
      <c r="D57" s="9"/>
      <c r="E57" s="12" t="s">
        <v>70</v>
      </c>
      <c r="F57" s="217">
        <v>0</v>
      </c>
      <c r="G57" s="11">
        <v>0</v>
      </c>
      <c r="H57" s="11">
        <v>0</v>
      </c>
      <c r="I57" s="11">
        <v>0</v>
      </c>
      <c r="J57" s="11">
        <v>0</v>
      </c>
      <c r="K57" s="11">
        <v>0</v>
      </c>
      <c r="L57" s="11">
        <v>0</v>
      </c>
      <c r="M57" s="11">
        <v>0</v>
      </c>
      <c r="N57" s="11">
        <v>0</v>
      </c>
      <c r="O57" s="1" t="s">
        <v>425</v>
      </c>
    </row>
    <row r="58" spans="1:15" ht="12.75" customHeight="1" x14ac:dyDescent="0.2">
      <c r="A58" s="9"/>
      <c r="B58" s="10"/>
      <c r="C58" s="9"/>
      <c r="D58" s="9"/>
      <c r="E58" s="12"/>
      <c r="F58" s="196"/>
      <c r="G58" s="27"/>
      <c r="H58" s="27"/>
      <c r="I58" s="27"/>
      <c r="J58" s="27"/>
      <c r="K58" s="27"/>
      <c r="L58" s="27"/>
      <c r="M58" s="27"/>
      <c r="N58" s="27"/>
    </row>
    <row r="59" spans="1:15" ht="12.75" customHeight="1" x14ac:dyDescent="0.2">
      <c r="A59" s="9" t="s">
        <v>69</v>
      </c>
      <c r="B59" s="10"/>
      <c r="C59" s="9"/>
      <c r="D59" s="9"/>
      <c r="E59" s="12"/>
      <c r="F59" s="197"/>
      <c r="G59" s="25"/>
      <c r="H59" s="25"/>
      <c r="I59" s="25"/>
      <c r="J59" s="25"/>
      <c r="K59" s="25"/>
      <c r="L59" s="25"/>
      <c r="M59" s="25"/>
      <c r="N59" s="25"/>
    </row>
    <row r="60" spans="1:15" ht="12.75" customHeight="1" x14ac:dyDescent="0.2">
      <c r="A60" s="9"/>
      <c r="B60" s="21" t="s">
        <v>68</v>
      </c>
      <c r="C60" s="9"/>
      <c r="D60" s="9"/>
      <c r="E60" s="12"/>
      <c r="F60" s="198"/>
      <c r="G60" s="23"/>
      <c r="H60" s="23"/>
      <c r="I60" s="23"/>
      <c r="J60" s="23"/>
      <c r="K60" s="23"/>
      <c r="L60" s="23"/>
      <c r="M60" s="23"/>
      <c r="N60" s="23"/>
    </row>
    <row r="61" spans="1:15" ht="12.75" customHeight="1" x14ac:dyDescent="0.2">
      <c r="A61" s="9"/>
      <c r="B61" s="21"/>
      <c r="C61" s="21" t="s">
        <v>67</v>
      </c>
      <c r="D61" s="9"/>
      <c r="E61" s="12" t="s">
        <v>1</v>
      </c>
      <c r="F61" s="218">
        <v>0</v>
      </c>
      <c r="G61" s="42">
        <v>0</v>
      </c>
      <c r="H61" s="42">
        <v>0</v>
      </c>
      <c r="I61" s="42">
        <v>0</v>
      </c>
      <c r="J61" s="42">
        <v>0</v>
      </c>
      <c r="K61" s="42">
        <v>0</v>
      </c>
      <c r="L61" s="42">
        <v>0</v>
      </c>
      <c r="M61" s="42">
        <v>0</v>
      </c>
      <c r="N61" s="42">
        <v>0</v>
      </c>
    </row>
    <row r="62" spans="1:15" ht="12.75" customHeight="1" x14ac:dyDescent="0.2">
      <c r="A62" s="9"/>
      <c r="B62" s="21"/>
      <c r="C62" s="21" t="s">
        <v>66</v>
      </c>
      <c r="D62" s="9"/>
      <c r="E62" s="12" t="s">
        <v>1</v>
      </c>
      <c r="F62" s="216">
        <v>1</v>
      </c>
      <c r="G62" s="30">
        <v>1</v>
      </c>
      <c r="H62" s="30">
        <v>1</v>
      </c>
      <c r="I62" s="30">
        <v>1</v>
      </c>
      <c r="J62" s="30">
        <v>1</v>
      </c>
      <c r="K62" s="30">
        <v>1</v>
      </c>
      <c r="L62" s="30">
        <v>1</v>
      </c>
      <c r="M62" s="30">
        <v>1</v>
      </c>
      <c r="N62" s="30">
        <v>1</v>
      </c>
      <c r="O62" s="1" t="s">
        <v>444</v>
      </c>
    </row>
    <row r="63" spans="1:15" ht="12.75" customHeight="1" x14ac:dyDescent="0.2">
      <c r="A63" s="9"/>
      <c r="B63" s="21"/>
      <c r="C63" s="21" t="s">
        <v>65</v>
      </c>
      <c r="D63" s="9"/>
      <c r="E63" s="12" t="s">
        <v>1</v>
      </c>
      <c r="F63" s="216">
        <v>0</v>
      </c>
      <c r="G63" s="30">
        <v>0</v>
      </c>
      <c r="H63" s="30">
        <v>0</v>
      </c>
      <c r="I63" s="30">
        <v>0</v>
      </c>
      <c r="J63" s="30">
        <v>0</v>
      </c>
      <c r="K63" s="30">
        <v>0</v>
      </c>
      <c r="L63" s="30">
        <v>0</v>
      </c>
      <c r="M63" s="30">
        <v>0</v>
      </c>
      <c r="N63" s="30">
        <v>0</v>
      </c>
    </row>
    <row r="64" spans="1:15" ht="12.75" customHeight="1" x14ac:dyDescent="0.2">
      <c r="A64" s="9"/>
      <c r="B64" s="21" t="s">
        <v>64</v>
      </c>
      <c r="C64" s="21"/>
      <c r="D64" s="9"/>
      <c r="E64" s="12"/>
      <c r="F64" s="199"/>
      <c r="G64" s="14"/>
      <c r="H64" s="14"/>
      <c r="I64" s="14"/>
      <c r="J64" s="14"/>
      <c r="K64" s="14"/>
      <c r="L64" s="14"/>
      <c r="M64" s="14"/>
      <c r="N64" s="14"/>
    </row>
    <row r="65" spans="1:15" ht="12.75" customHeight="1" x14ac:dyDescent="0.2">
      <c r="A65" s="9"/>
      <c r="B65" s="21"/>
      <c r="C65" s="21" t="s">
        <v>63</v>
      </c>
      <c r="D65" s="9"/>
      <c r="E65" s="12" t="s">
        <v>1</v>
      </c>
      <c r="F65" s="218">
        <v>1</v>
      </c>
      <c r="G65" s="42">
        <v>1</v>
      </c>
      <c r="H65" s="42">
        <v>1</v>
      </c>
      <c r="I65" s="42">
        <v>1</v>
      </c>
      <c r="J65" s="42">
        <v>1</v>
      </c>
      <c r="K65" s="42">
        <v>1</v>
      </c>
      <c r="L65" s="42">
        <v>1</v>
      </c>
      <c r="M65" s="42">
        <v>1</v>
      </c>
      <c r="N65" s="42">
        <v>1</v>
      </c>
      <c r="O65" s="1" t="s">
        <v>445</v>
      </c>
    </row>
    <row r="66" spans="1:15" ht="12.75" customHeight="1" x14ac:dyDescent="0.2">
      <c r="A66" s="9"/>
      <c r="B66" s="21"/>
      <c r="C66" s="21" t="s">
        <v>62</v>
      </c>
      <c r="D66" s="9"/>
      <c r="E66" s="12" t="s">
        <v>1</v>
      </c>
      <c r="F66" s="216">
        <v>0</v>
      </c>
      <c r="G66" s="30">
        <v>0</v>
      </c>
      <c r="H66" s="30">
        <v>0</v>
      </c>
      <c r="I66" s="30">
        <v>0</v>
      </c>
      <c r="J66" s="30">
        <v>0</v>
      </c>
      <c r="K66" s="30">
        <v>0</v>
      </c>
      <c r="L66" s="30">
        <v>0</v>
      </c>
      <c r="M66" s="30">
        <v>0</v>
      </c>
      <c r="N66" s="30">
        <v>0</v>
      </c>
    </row>
    <row r="67" spans="1:15" ht="12.75" customHeight="1" x14ac:dyDescent="0.2">
      <c r="A67" s="9"/>
      <c r="B67" s="21"/>
      <c r="C67" s="21" t="s">
        <v>61</v>
      </c>
      <c r="D67" s="9"/>
      <c r="E67" s="12" t="s">
        <v>1</v>
      </c>
      <c r="F67" s="216">
        <v>0</v>
      </c>
      <c r="G67" s="30">
        <v>0</v>
      </c>
      <c r="H67" s="30">
        <v>0</v>
      </c>
      <c r="I67" s="30">
        <v>0</v>
      </c>
      <c r="J67" s="30">
        <v>0</v>
      </c>
      <c r="K67" s="30">
        <v>0</v>
      </c>
      <c r="L67" s="30">
        <v>0</v>
      </c>
      <c r="M67" s="30">
        <v>0</v>
      </c>
      <c r="N67" s="30">
        <v>0</v>
      </c>
    </row>
    <row r="68" spans="1:15" ht="12.75" customHeight="1" x14ac:dyDescent="0.2">
      <c r="A68" s="16"/>
      <c r="B68" s="19"/>
      <c r="C68" s="19"/>
      <c r="D68" s="16"/>
      <c r="E68" s="15"/>
      <c r="F68" s="200"/>
      <c r="G68" s="87"/>
      <c r="H68" s="87"/>
      <c r="I68" s="87"/>
      <c r="J68" s="87"/>
      <c r="K68" s="87"/>
      <c r="L68" s="87"/>
      <c r="M68" s="87"/>
      <c r="N68" s="87"/>
    </row>
    <row r="69" spans="1:15" ht="12.75" customHeight="1" x14ac:dyDescent="0.2">
      <c r="A69" s="16" t="s">
        <v>60</v>
      </c>
      <c r="B69" s="19"/>
      <c r="C69" s="16"/>
      <c r="D69" s="16"/>
      <c r="E69" s="15"/>
      <c r="F69" s="201"/>
      <c r="G69" s="8"/>
      <c r="H69" s="8"/>
      <c r="I69" s="8"/>
      <c r="J69" s="8"/>
      <c r="K69" s="8"/>
      <c r="L69" s="8"/>
      <c r="M69" s="8"/>
      <c r="N69" s="8"/>
    </row>
    <row r="70" spans="1:15" ht="12.75" customHeight="1" x14ac:dyDescent="0.2">
      <c r="A70" s="16"/>
      <c r="B70" s="17" t="s">
        <v>59</v>
      </c>
      <c r="C70" s="16"/>
      <c r="D70" s="16"/>
      <c r="E70" s="15"/>
      <c r="F70" s="202"/>
      <c r="G70" s="88"/>
      <c r="H70" s="88"/>
      <c r="I70" s="88"/>
      <c r="J70" s="88"/>
      <c r="K70" s="88"/>
      <c r="L70" s="88"/>
      <c r="M70" s="88"/>
      <c r="N70" s="88"/>
    </row>
    <row r="71" spans="1:15" ht="12.75" customHeight="1" x14ac:dyDescent="0.2">
      <c r="A71" s="9"/>
      <c r="B71" s="10"/>
      <c r="C71" s="9" t="s">
        <v>58</v>
      </c>
      <c r="D71" s="9"/>
      <c r="E71" s="12" t="s">
        <v>1</v>
      </c>
      <c r="F71" s="216">
        <v>1</v>
      </c>
      <c r="G71" s="30">
        <v>1</v>
      </c>
      <c r="H71" s="30">
        <v>1</v>
      </c>
      <c r="I71" s="30">
        <v>1</v>
      </c>
      <c r="J71" s="30">
        <v>1</v>
      </c>
      <c r="K71" s="30">
        <v>1</v>
      </c>
      <c r="L71" s="30">
        <v>1</v>
      </c>
      <c r="M71" s="30">
        <v>1</v>
      </c>
      <c r="N71" s="30">
        <v>1</v>
      </c>
    </row>
    <row r="72" spans="1:15" ht="12.75" customHeight="1" x14ac:dyDescent="0.2">
      <c r="A72" s="9"/>
      <c r="B72" s="10"/>
      <c r="C72" s="9" t="s">
        <v>57</v>
      </c>
      <c r="D72" s="9"/>
      <c r="E72" s="12" t="s">
        <v>1</v>
      </c>
      <c r="F72" s="218">
        <v>0</v>
      </c>
      <c r="G72" s="42">
        <v>0</v>
      </c>
      <c r="H72" s="42">
        <v>0</v>
      </c>
      <c r="I72" s="42">
        <v>0</v>
      </c>
      <c r="J72" s="42">
        <v>0</v>
      </c>
      <c r="K72" s="42">
        <v>0</v>
      </c>
      <c r="L72" s="42">
        <v>0</v>
      </c>
      <c r="M72" s="42">
        <v>0</v>
      </c>
      <c r="N72" s="42">
        <v>0</v>
      </c>
      <c r="O72" s="1" t="s">
        <v>438</v>
      </c>
    </row>
    <row r="73" spans="1:15" ht="12.75" customHeight="1" x14ac:dyDescent="0.2">
      <c r="A73" s="9"/>
      <c r="B73" s="10"/>
      <c r="C73" s="9" t="s">
        <v>56</v>
      </c>
      <c r="D73" s="9"/>
      <c r="E73" s="12" t="s">
        <v>1</v>
      </c>
      <c r="F73" s="218">
        <v>1</v>
      </c>
      <c r="G73" s="42">
        <v>1</v>
      </c>
      <c r="H73" s="42">
        <v>1</v>
      </c>
      <c r="I73" s="42">
        <v>1</v>
      </c>
      <c r="J73" s="42">
        <v>1</v>
      </c>
      <c r="K73" s="42">
        <v>1</v>
      </c>
      <c r="L73" s="42">
        <v>1</v>
      </c>
      <c r="M73" s="42">
        <v>1</v>
      </c>
      <c r="N73" s="42">
        <v>1</v>
      </c>
    </row>
    <row r="74" spans="1:15" ht="12.75" customHeight="1" x14ac:dyDescent="0.2">
      <c r="A74" s="9"/>
      <c r="B74" s="10"/>
      <c r="C74" s="9" t="s">
        <v>55</v>
      </c>
      <c r="D74" s="9"/>
      <c r="E74" s="12" t="s">
        <v>1</v>
      </c>
      <c r="F74" s="216">
        <v>0</v>
      </c>
      <c r="G74" s="30">
        <v>0</v>
      </c>
      <c r="H74" s="30">
        <v>0</v>
      </c>
      <c r="I74" s="30">
        <v>0</v>
      </c>
      <c r="J74" s="30">
        <v>0</v>
      </c>
      <c r="K74" s="30">
        <v>0</v>
      </c>
      <c r="L74" s="30">
        <v>0</v>
      </c>
      <c r="M74" s="30">
        <v>0</v>
      </c>
      <c r="N74" s="30">
        <v>0</v>
      </c>
      <c r="O74" s="1" t="s">
        <v>438</v>
      </c>
    </row>
    <row r="75" spans="1:15" ht="12.75" customHeight="1" x14ac:dyDescent="0.2">
      <c r="A75" s="9"/>
      <c r="B75" s="17" t="s">
        <v>54</v>
      </c>
      <c r="C75" s="16"/>
      <c r="D75" s="16"/>
      <c r="E75" s="15"/>
      <c r="F75" s="203"/>
      <c r="G75" s="90"/>
      <c r="H75" s="90"/>
      <c r="I75" s="90"/>
      <c r="J75" s="90"/>
      <c r="K75" s="90"/>
      <c r="L75" s="90"/>
      <c r="M75" s="90"/>
      <c r="N75" s="90"/>
    </row>
    <row r="76" spans="1:15" ht="12.75" customHeight="1" x14ac:dyDescent="0.2">
      <c r="A76" s="9"/>
      <c r="B76" s="10"/>
      <c r="C76" s="9" t="s">
        <v>53</v>
      </c>
      <c r="D76" s="9"/>
      <c r="E76" s="12" t="s">
        <v>49</v>
      </c>
      <c r="F76" s="218">
        <v>2364</v>
      </c>
      <c r="G76" s="42">
        <v>2364</v>
      </c>
      <c r="H76" s="42">
        <v>2364</v>
      </c>
      <c r="I76" s="42">
        <v>2364</v>
      </c>
      <c r="J76" s="42">
        <v>2364</v>
      </c>
      <c r="K76" s="42">
        <v>2364</v>
      </c>
      <c r="L76" s="42">
        <v>2364</v>
      </c>
      <c r="M76" s="42">
        <v>2364</v>
      </c>
      <c r="N76" s="42">
        <v>2364</v>
      </c>
      <c r="O76" s="1" t="s">
        <v>447</v>
      </c>
    </row>
    <row r="77" spans="1:15" ht="12.75" customHeight="1" x14ac:dyDescent="0.2">
      <c r="A77" s="9"/>
      <c r="B77" s="10"/>
      <c r="C77" s="9" t="s">
        <v>52</v>
      </c>
      <c r="D77" s="9"/>
      <c r="E77" s="12" t="s">
        <v>49</v>
      </c>
      <c r="F77" s="218">
        <v>0</v>
      </c>
      <c r="G77" s="42">
        <v>0</v>
      </c>
      <c r="H77" s="42">
        <v>0</v>
      </c>
      <c r="I77" s="42">
        <v>0</v>
      </c>
      <c r="J77" s="42">
        <v>0</v>
      </c>
      <c r="K77" s="42">
        <v>0</v>
      </c>
      <c r="L77" s="42">
        <v>0</v>
      </c>
      <c r="M77" s="42">
        <v>0</v>
      </c>
      <c r="N77" s="42">
        <v>0</v>
      </c>
    </row>
    <row r="78" spans="1:15" ht="12.75" customHeight="1" x14ac:dyDescent="0.25">
      <c r="A78" s="9"/>
      <c r="B78" s="10"/>
      <c r="C78" s="9" t="s">
        <v>51</v>
      </c>
      <c r="D78" s="9"/>
      <c r="E78" s="12" t="s">
        <v>49</v>
      </c>
      <c r="F78" s="216">
        <v>800</v>
      </c>
      <c r="G78" s="30">
        <v>800</v>
      </c>
      <c r="H78" s="30">
        <v>800</v>
      </c>
      <c r="I78" s="30">
        <v>800</v>
      </c>
      <c r="J78" s="30">
        <v>800</v>
      </c>
      <c r="K78" s="30">
        <v>800</v>
      </c>
      <c r="L78" s="30">
        <v>800</v>
      </c>
      <c r="M78" s="30">
        <v>800</v>
      </c>
      <c r="N78" s="30">
        <v>800</v>
      </c>
      <c r="O78" t="s">
        <v>446</v>
      </c>
    </row>
    <row r="79" spans="1:15" ht="12.75" customHeight="1" x14ac:dyDescent="0.2">
      <c r="A79" s="9"/>
      <c r="B79" s="10"/>
      <c r="C79" s="9" t="s">
        <v>50</v>
      </c>
      <c r="D79" s="9"/>
      <c r="E79" s="12" t="s">
        <v>49</v>
      </c>
      <c r="F79" s="216">
        <v>0</v>
      </c>
      <c r="G79" s="30">
        <v>0</v>
      </c>
      <c r="H79" s="30">
        <v>0</v>
      </c>
      <c r="I79" s="30">
        <v>0</v>
      </c>
      <c r="J79" s="30">
        <v>0</v>
      </c>
      <c r="K79" s="30">
        <v>0</v>
      </c>
      <c r="L79" s="30">
        <v>0</v>
      </c>
      <c r="M79" s="30">
        <v>0</v>
      </c>
      <c r="N79" s="30">
        <v>0</v>
      </c>
    </row>
    <row r="80" spans="1:15" ht="12.75" customHeight="1" x14ac:dyDescent="0.2">
      <c r="A80" s="16"/>
      <c r="B80" s="17"/>
      <c r="C80" s="16"/>
      <c r="D80" s="16"/>
      <c r="E80" s="15"/>
      <c r="F80" s="199"/>
      <c r="G80" s="14"/>
      <c r="H80" s="14"/>
      <c r="I80" s="14"/>
      <c r="J80" s="14"/>
      <c r="K80" s="14"/>
      <c r="L80" s="14"/>
      <c r="M80" s="14"/>
      <c r="N80" s="14"/>
    </row>
    <row r="81" spans="1:15" ht="12.75" customHeight="1" x14ac:dyDescent="0.2">
      <c r="A81" s="9" t="s">
        <v>48</v>
      </c>
      <c r="B81" s="10"/>
      <c r="C81" s="9"/>
      <c r="D81" s="9"/>
      <c r="E81" s="12" t="s">
        <v>47</v>
      </c>
      <c r="F81" s="217">
        <v>0.5</v>
      </c>
      <c r="G81" s="11">
        <v>0.5</v>
      </c>
      <c r="H81" s="11">
        <v>0.5</v>
      </c>
      <c r="I81" s="11">
        <v>0.5</v>
      </c>
      <c r="J81" s="11">
        <v>0.5</v>
      </c>
      <c r="K81" s="11">
        <v>0.5</v>
      </c>
      <c r="L81" s="11">
        <v>0.5</v>
      </c>
      <c r="M81" s="11">
        <v>0.5</v>
      </c>
      <c r="N81" s="11">
        <v>0.5</v>
      </c>
    </row>
    <row r="82" spans="1:15" ht="12.75" customHeight="1" x14ac:dyDescent="0.2">
      <c r="A82" s="9"/>
      <c r="B82" s="10"/>
      <c r="C82" s="9"/>
      <c r="D82" s="9"/>
      <c r="E82" s="9"/>
      <c r="F82" s="145"/>
      <c r="G82" s="8"/>
      <c r="H82" s="8"/>
      <c r="I82" s="7"/>
      <c r="J82" s="7"/>
    </row>
    <row r="83" spans="1:15" x14ac:dyDescent="0.2">
      <c r="F83" s="1"/>
    </row>
    <row r="84" spans="1:15" x14ac:dyDescent="0.2">
      <c r="F84" s="1"/>
    </row>
    <row r="85" spans="1:15" x14ac:dyDescent="0.2">
      <c r="E85" s="175" t="s">
        <v>866</v>
      </c>
      <c r="F85" s="204" t="s">
        <v>803</v>
      </c>
      <c r="G85" s="166" t="s">
        <v>275</v>
      </c>
      <c r="H85" s="166" t="s">
        <v>276</v>
      </c>
      <c r="I85" s="166" t="s">
        <v>277</v>
      </c>
      <c r="J85" s="166" t="s">
        <v>278</v>
      </c>
      <c r="K85" s="166" t="s">
        <v>279</v>
      </c>
      <c r="L85" s="166" t="s">
        <v>280</v>
      </c>
      <c r="M85" s="166" t="s">
        <v>281</v>
      </c>
      <c r="N85" s="166" t="s">
        <v>282</v>
      </c>
      <c r="O85" s="146"/>
    </row>
    <row r="86" spans="1:15" x14ac:dyDescent="0.2">
      <c r="E86" s="4" t="s">
        <v>703</v>
      </c>
      <c r="F86" s="204">
        <f>SUM(G86:N86)</f>
        <v>397</v>
      </c>
      <c r="G86" s="1">
        <v>2</v>
      </c>
      <c r="H86" s="1">
        <v>1</v>
      </c>
      <c r="I86" s="1">
        <v>19</v>
      </c>
      <c r="J86" s="1">
        <v>0</v>
      </c>
      <c r="K86" s="1">
        <v>0</v>
      </c>
      <c r="L86" s="1">
        <v>15</v>
      </c>
      <c r="M86" s="1">
        <v>2</v>
      </c>
      <c r="N86" s="1">
        <v>358</v>
      </c>
      <c r="O86" s="146" t="s">
        <v>707</v>
      </c>
    </row>
    <row r="87" spans="1:15" x14ac:dyDescent="0.2">
      <c r="E87" s="4" t="s">
        <v>704</v>
      </c>
      <c r="F87" s="204">
        <f>SUM(G87:N87)</f>
        <v>1008</v>
      </c>
      <c r="G87" s="1">
        <v>2</v>
      </c>
      <c r="H87" s="1">
        <v>74</v>
      </c>
      <c r="I87" s="1">
        <v>33</v>
      </c>
      <c r="J87" s="1">
        <v>478</v>
      </c>
      <c r="K87" s="1">
        <v>14</v>
      </c>
      <c r="L87" s="1">
        <v>1</v>
      </c>
      <c r="M87" s="1">
        <v>3</v>
      </c>
      <c r="N87" s="1">
        <v>403</v>
      </c>
      <c r="O87" s="146" t="s">
        <v>707</v>
      </c>
    </row>
    <row r="88" spans="1:15" x14ac:dyDescent="0.2">
      <c r="E88" s="4" t="s">
        <v>705</v>
      </c>
      <c r="F88" s="204">
        <f>SUM(G88:N88)</f>
        <v>140</v>
      </c>
      <c r="G88" s="1">
        <v>0</v>
      </c>
      <c r="H88" s="1">
        <v>0</v>
      </c>
      <c r="I88" s="1">
        <v>0</v>
      </c>
      <c r="J88" s="1">
        <v>35</v>
      </c>
      <c r="K88" s="1">
        <v>100</v>
      </c>
      <c r="L88" s="1">
        <v>0</v>
      </c>
      <c r="M88" s="1">
        <v>5</v>
      </c>
      <c r="N88" s="1">
        <v>0</v>
      </c>
      <c r="O88" s="1" t="s">
        <v>707</v>
      </c>
    </row>
    <row r="89" spans="1:15" x14ac:dyDescent="0.2">
      <c r="E89" s="4" t="s">
        <v>706</v>
      </c>
      <c r="F89" s="204"/>
      <c r="G89" s="1">
        <v>3825</v>
      </c>
      <c r="H89" s="1">
        <v>3100</v>
      </c>
      <c r="I89" s="1">
        <v>4250</v>
      </c>
      <c r="J89" s="1">
        <v>2950</v>
      </c>
      <c r="K89" s="1">
        <v>2450</v>
      </c>
      <c r="L89" s="1">
        <v>5100</v>
      </c>
      <c r="M89" s="1">
        <v>2800</v>
      </c>
      <c r="N89" s="1">
        <v>3400</v>
      </c>
      <c r="O89" s="1" t="s">
        <v>708</v>
      </c>
    </row>
    <row r="90" spans="1:15" x14ac:dyDescent="0.2">
      <c r="F90" s="204" t="s">
        <v>804</v>
      </c>
      <c r="G90" s="1" t="s">
        <v>709</v>
      </c>
      <c r="H90" s="1" t="s">
        <v>710</v>
      </c>
      <c r="I90" s="1" t="s">
        <v>711</v>
      </c>
      <c r="J90" s="1" t="s">
        <v>710</v>
      </c>
      <c r="K90" s="1" t="s">
        <v>712</v>
      </c>
      <c r="L90" s="1" t="s">
        <v>713</v>
      </c>
      <c r="M90" s="1" t="s">
        <v>712</v>
      </c>
      <c r="N90" s="1" t="s">
        <v>714</v>
      </c>
      <c r="O90" s="1" t="s">
        <v>715</v>
      </c>
    </row>
    <row r="91" spans="1:15" ht="18" x14ac:dyDescent="0.25">
      <c r="A91" s="168" t="s">
        <v>428</v>
      </c>
    </row>
    <row r="92" spans="1:15" s="221" customFormat="1" x14ac:dyDescent="0.2">
      <c r="A92" s="219" t="s">
        <v>868</v>
      </c>
      <c r="F92" s="175"/>
    </row>
    <row r="93" spans="1:15" s="220" customFormat="1" x14ac:dyDescent="0.2">
      <c r="A93" s="219" t="s">
        <v>867</v>
      </c>
      <c r="F93" s="175"/>
    </row>
    <row r="94" spans="1:15" x14ac:dyDescent="0.2">
      <c r="A94" s="167"/>
    </row>
    <row r="95" spans="1:15" ht="18" x14ac:dyDescent="0.25">
      <c r="A95" s="205" t="s">
        <v>813</v>
      </c>
    </row>
    <row r="96" spans="1:15" x14ac:dyDescent="0.2">
      <c r="A96" s="148" t="s">
        <v>717</v>
      </c>
      <c r="B96" s="148" t="s">
        <v>718</v>
      </c>
      <c r="C96" s="149" t="s">
        <v>719</v>
      </c>
      <c r="D96" s="149" t="s">
        <v>720</v>
      </c>
      <c r="E96" s="149" t="s">
        <v>721</v>
      </c>
      <c r="F96" s="149" t="s">
        <v>722</v>
      </c>
      <c r="G96" s="149" t="s">
        <v>723</v>
      </c>
      <c r="H96" s="149" t="s">
        <v>724</v>
      </c>
      <c r="I96" s="149" t="s">
        <v>725</v>
      </c>
      <c r="J96" s="149" t="s">
        <v>726</v>
      </c>
      <c r="K96" s="149" t="s">
        <v>727</v>
      </c>
      <c r="L96" s="150"/>
      <c r="M96" s="150"/>
      <c r="N96" s="150"/>
    </row>
    <row r="97" spans="1:14" ht="15" x14ac:dyDescent="0.25">
      <c r="A97" s="151" t="s">
        <v>728</v>
      </c>
      <c r="B97" s="151" t="s">
        <v>275</v>
      </c>
      <c r="C97" s="152">
        <v>0</v>
      </c>
      <c r="D97" s="152">
        <v>330248</v>
      </c>
      <c r="E97" s="152">
        <v>30131</v>
      </c>
      <c r="F97" s="152">
        <v>0</v>
      </c>
      <c r="G97" s="152">
        <v>0</v>
      </c>
      <c r="H97" s="152">
        <v>718</v>
      </c>
      <c r="I97" s="152">
        <v>12905</v>
      </c>
      <c r="J97" s="152">
        <v>403</v>
      </c>
      <c r="K97" s="152">
        <v>374405</v>
      </c>
      <c r="L97" s="153"/>
      <c r="M97" s="153"/>
      <c r="N97" s="153"/>
    </row>
    <row r="98" spans="1:14" ht="15" x14ac:dyDescent="0.25">
      <c r="A98" s="151" t="s">
        <v>729</v>
      </c>
      <c r="B98" s="151" t="s">
        <v>730</v>
      </c>
      <c r="C98" s="152">
        <v>335161</v>
      </c>
      <c r="D98" s="152">
        <v>0</v>
      </c>
      <c r="E98" s="152">
        <v>215</v>
      </c>
      <c r="F98" s="152">
        <v>0</v>
      </c>
      <c r="G98" s="152">
        <v>0</v>
      </c>
      <c r="H98" s="152">
        <v>102</v>
      </c>
      <c r="I98" s="152">
        <v>0</v>
      </c>
      <c r="J98" s="152">
        <v>0</v>
      </c>
      <c r="K98" s="152">
        <v>335478</v>
      </c>
      <c r="L98" s="153"/>
      <c r="M98" s="153"/>
      <c r="N98" s="153"/>
    </row>
    <row r="99" spans="1:14" ht="15" x14ac:dyDescent="0.25">
      <c r="A99" s="151" t="s">
        <v>731</v>
      </c>
      <c r="B99" s="151" t="s">
        <v>732</v>
      </c>
      <c r="C99" s="152">
        <v>489967</v>
      </c>
      <c r="D99" s="152">
        <v>30067950</v>
      </c>
      <c r="E99" s="152">
        <v>5744988</v>
      </c>
      <c r="F99" s="152">
        <v>0</v>
      </c>
      <c r="G99" s="152">
        <v>0</v>
      </c>
      <c r="H99" s="152">
        <v>168729</v>
      </c>
      <c r="I99" s="152">
        <v>6630</v>
      </c>
      <c r="J99" s="152">
        <v>161616</v>
      </c>
      <c r="K99" s="152">
        <v>36639880</v>
      </c>
      <c r="L99" s="153"/>
      <c r="M99" s="153"/>
      <c r="N99" s="153"/>
    </row>
    <row r="100" spans="1:14" ht="15" x14ac:dyDescent="0.25">
      <c r="A100" s="151" t="s">
        <v>728</v>
      </c>
      <c r="B100" s="151" t="s">
        <v>733</v>
      </c>
      <c r="C100" s="152">
        <v>823230</v>
      </c>
      <c r="D100" s="152">
        <v>118688888</v>
      </c>
      <c r="E100" s="152">
        <v>11866838</v>
      </c>
      <c r="F100" s="152">
        <v>275498</v>
      </c>
      <c r="G100" s="152">
        <v>0</v>
      </c>
      <c r="H100" s="152">
        <v>17185</v>
      </c>
      <c r="I100" s="152">
        <v>68841</v>
      </c>
      <c r="J100" s="152">
        <v>120085</v>
      </c>
      <c r="K100" s="152">
        <v>131860565</v>
      </c>
      <c r="L100" s="153"/>
      <c r="M100" s="153"/>
      <c r="N100" s="153"/>
    </row>
    <row r="101" spans="1:14" ht="15" x14ac:dyDescent="0.25">
      <c r="A101" s="151" t="s">
        <v>731</v>
      </c>
      <c r="B101" s="151" t="s">
        <v>734</v>
      </c>
      <c r="C101" s="152">
        <v>44589</v>
      </c>
      <c r="D101" s="152">
        <v>23080122</v>
      </c>
      <c r="E101" s="152">
        <v>10321393</v>
      </c>
      <c r="F101" s="152">
        <v>235690</v>
      </c>
      <c r="G101" s="152">
        <v>0</v>
      </c>
      <c r="H101" s="152">
        <v>60814</v>
      </c>
      <c r="I101" s="152">
        <v>3599</v>
      </c>
      <c r="J101" s="152">
        <v>139597</v>
      </c>
      <c r="K101" s="152">
        <v>33885804</v>
      </c>
      <c r="L101" s="153"/>
      <c r="M101" s="153"/>
      <c r="N101" s="153"/>
    </row>
    <row r="102" spans="1:14" ht="15" x14ac:dyDescent="0.25">
      <c r="A102" s="151" t="s">
        <v>731</v>
      </c>
      <c r="B102" s="151" t="s">
        <v>735</v>
      </c>
      <c r="C102" s="152">
        <v>80470</v>
      </c>
      <c r="D102" s="152">
        <v>48545817</v>
      </c>
      <c r="E102" s="152">
        <v>8014485</v>
      </c>
      <c r="F102" s="152">
        <v>0</v>
      </c>
      <c r="G102" s="152">
        <v>0</v>
      </c>
      <c r="H102" s="152">
        <v>93850</v>
      </c>
      <c r="I102" s="152">
        <v>22530</v>
      </c>
      <c r="J102" s="152">
        <v>234551</v>
      </c>
      <c r="K102" s="152">
        <v>56991703</v>
      </c>
      <c r="L102" s="153"/>
      <c r="M102" s="153"/>
      <c r="N102" s="153"/>
    </row>
    <row r="103" spans="1:14" ht="15" x14ac:dyDescent="0.25">
      <c r="A103" s="151" t="s">
        <v>731</v>
      </c>
      <c r="B103" s="151" t="s">
        <v>736</v>
      </c>
      <c r="C103" s="152">
        <v>334837</v>
      </c>
      <c r="D103" s="152">
        <v>0</v>
      </c>
      <c r="E103" s="152">
        <v>5694446</v>
      </c>
      <c r="F103" s="152">
        <v>0</v>
      </c>
      <c r="G103" s="152">
        <v>0</v>
      </c>
      <c r="H103" s="152">
        <v>16579</v>
      </c>
      <c r="I103" s="152">
        <v>125</v>
      </c>
      <c r="J103" s="152">
        <v>189490</v>
      </c>
      <c r="K103" s="152">
        <v>6235477</v>
      </c>
      <c r="L103" s="153"/>
      <c r="M103" s="153"/>
      <c r="N103" s="153"/>
    </row>
    <row r="104" spans="1:14" ht="15" x14ac:dyDescent="0.25">
      <c r="A104" s="151" t="s">
        <v>728</v>
      </c>
      <c r="B104" s="151" t="s">
        <v>737</v>
      </c>
      <c r="C104" s="152">
        <v>0</v>
      </c>
      <c r="D104" s="152">
        <v>2339452</v>
      </c>
      <c r="E104" s="152">
        <v>3386697</v>
      </c>
      <c r="F104" s="152">
        <v>4396</v>
      </c>
      <c r="G104" s="152">
        <v>0</v>
      </c>
      <c r="H104" s="152">
        <v>26616</v>
      </c>
      <c r="I104" s="152">
        <v>7039</v>
      </c>
      <c r="J104" s="152">
        <v>91758</v>
      </c>
      <c r="K104" s="152">
        <v>5855958</v>
      </c>
      <c r="L104" s="153"/>
      <c r="M104" s="153"/>
      <c r="N104" s="153"/>
    </row>
    <row r="105" spans="1:14" ht="15" x14ac:dyDescent="0.25">
      <c r="A105" s="151" t="s">
        <v>738</v>
      </c>
      <c r="B105" s="151" t="s">
        <v>739</v>
      </c>
      <c r="C105" s="152">
        <v>0</v>
      </c>
      <c r="D105" s="152">
        <v>0</v>
      </c>
      <c r="E105" s="152">
        <v>0</v>
      </c>
      <c r="F105" s="152">
        <v>0</v>
      </c>
      <c r="G105" s="152">
        <v>0</v>
      </c>
      <c r="H105" s="152">
        <v>0</v>
      </c>
      <c r="I105" s="152">
        <v>0</v>
      </c>
      <c r="J105" s="152">
        <v>0</v>
      </c>
      <c r="K105" s="152">
        <v>0</v>
      </c>
      <c r="L105" s="153"/>
      <c r="M105" s="153"/>
      <c r="N105" s="153"/>
    </row>
    <row r="106" spans="1:14" ht="15" x14ac:dyDescent="0.25">
      <c r="A106" s="151" t="s">
        <v>728</v>
      </c>
      <c r="B106" s="151" t="s">
        <v>280</v>
      </c>
      <c r="C106" s="152">
        <v>0</v>
      </c>
      <c r="D106" s="152">
        <v>170392101</v>
      </c>
      <c r="E106" s="152">
        <v>0</v>
      </c>
      <c r="F106" s="152">
        <v>0</v>
      </c>
      <c r="G106" s="152">
        <v>0</v>
      </c>
      <c r="H106" s="152">
        <v>19903</v>
      </c>
      <c r="I106" s="152">
        <v>40813</v>
      </c>
      <c r="J106" s="152">
        <v>0</v>
      </c>
      <c r="K106" s="152">
        <v>170452817</v>
      </c>
      <c r="L106" s="153" t="s">
        <v>793</v>
      </c>
      <c r="M106" s="153"/>
      <c r="N106" s="153"/>
    </row>
    <row r="107" spans="1:14" ht="15" x14ac:dyDescent="0.25">
      <c r="A107" s="151" t="s">
        <v>740</v>
      </c>
      <c r="B107" s="151" t="s">
        <v>281</v>
      </c>
      <c r="C107" s="152">
        <v>0</v>
      </c>
      <c r="D107" s="152">
        <v>330157</v>
      </c>
      <c r="E107" s="152">
        <v>483945</v>
      </c>
      <c r="F107" s="152">
        <v>1</v>
      </c>
      <c r="G107" s="152">
        <v>2027396</v>
      </c>
      <c r="H107" s="152">
        <v>55</v>
      </c>
      <c r="I107" s="152">
        <v>8931</v>
      </c>
      <c r="J107" s="152">
        <v>1594</v>
      </c>
      <c r="K107" s="152">
        <v>2852079</v>
      </c>
      <c r="L107" s="153"/>
      <c r="M107" s="153"/>
      <c r="N107" s="153"/>
    </row>
    <row r="108" spans="1:14" ht="15" x14ac:dyDescent="0.25">
      <c r="A108" s="151" t="s">
        <v>728</v>
      </c>
      <c r="B108" s="151" t="s">
        <v>741</v>
      </c>
      <c r="C108" s="152">
        <v>26214169</v>
      </c>
      <c r="D108" s="152">
        <v>2263505885</v>
      </c>
      <c r="E108" s="152">
        <v>67510752</v>
      </c>
      <c r="F108" s="152">
        <v>0</v>
      </c>
      <c r="G108" s="152">
        <v>392398</v>
      </c>
      <c r="H108" s="152">
        <v>21780</v>
      </c>
      <c r="I108" s="152">
        <v>6153</v>
      </c>
      <c r="J108" s="152">
        <v>430041</v>
      </c>
      <c r="K108" s="152">
        <v>2358081178</v>
      </c>
      <c r="L108" s="153"/>
      <c r="M108" s="153"/>
      <c r="N108" s="153"/>
    </row>
    <row r="109" spans="1:14" ht="15" x14ac:dyDescent="0.25">
      <c r="A109" s="151" t="s">
        <v>728</v>
      </c>
      <c r="B109" s="151" t="s">
        <v>742</v>
      </c>
      <c r="C109" s="152">
        <v>19439968</v>
      </c>
      <c r="D109" s="152">
        <v>61603842</v>
      </c>
      <c r="E109" s="152">
        <v>32456014</v>
      </c>
      <c r="F109" s="152">
        <v>484221</v>
      </c>
      <c r="G109" s="152">
        <v>0</v>
      </c>
      <c r="H109" s="152">
        <v>202989</v>
      </c>
      <c r="I109" s="152">
        <v>230459</v>
      </c>
      <c r="J109" s="152">
        <v>218771</v>
      </c>
      <c r="K109" s="152">
        <v>114636264</v>
      </c>
      <c r="L109" s="153"/>
      <c r="M109" s="153"/>
      <c r="N109" s="153"/>
    </row>
    <row r="110" spans="1:14" ht="15" x14ac:dyDescent="0.25">
      <c r="A110" s="151" t="s">
        <v>728</v>
      </c>
      <c r="B110" s="151" t="s">
        <v>743</v>
      </c>
      <c r="C110" s="152">
        <v>0</v>
      </c>
      <c r="D110" s="152">
        <v>0</v>
      </c>
      <c r="E110" s="152">
        <v>7991257</v>
      </c>
      <c r="F110" s="152">
        <v>446748</v>
      </c>
      <c r="G110" s="152">
        <v>0</v>
      </c>
      <c r="H110" s="152">
        <v>16105</v>
      </c>
      <c r="I110" s="152">
        <v>108637</v>
      </c>
      <c r="J110" s="152">
        <v>346041</v>
      </c>
      <c r="K110" s="152">
        <v>8908788</v>
      </c>
      <c r="L110" s="153"/>
      <c r="M110" s="153"/>
      <c r="N110" s="153"/>
    </row>
    <row r="111" spans="1:14" ht="15" x14ac:dyDescent="0.25">
      <c r="A111" s="151" t="s">
        <v>728</v>
      </c>
      <c r="B111" s="151" t="s">
        <v>744</v>
      </c>
      <c r="C111" s="152">
        <v>0</v>
      </c>
      <c r="D111" s="152">
        <v>0</v>
      </c>
      <c r="E111" s="152">
        <v>7973709</v>
      </c>
      <c r="F111" s="152">
        <v>10578</v>
      </c>
      <c r="G111" s="152">
        <v>0</v>
      </c>
      <c r="H111" s="152">
        <v>9141</v>
      </c>
      <c r="I111" s="152">
        <v>35700</v>
      </c>
      <c r="J111" s="152">
        <v>168005</v>
      </c>
      <c r="K111" s="152">
        <v>8197133</v>
      </c>
      <c r="L111" s="153"/>
      <c r="M111" s="153"/>
      <c r="N111" s="153"/>
    </row>
    <row r="112" spans="1:14" ht="15" x14ac:dyDescent="0.25">
      <c r="A112" s="151" t="s">
        <v>728</v>
      </c>
      <c r="B112" s="151" t="s">
        <v>745</v>
      </c>
      <c r="C112" s="152">
        <v>0</v>
      </c>
      <c r="D112" s="152">
        <v>0</v>
      </c>
      <c r="E112" s="152">
        <v>11008914</v>
      </c>
      <c r="F112" s="152">
        <v>47431</v>
      </c>
      <c r="G112" s="152">
        <v>0</v>
      </c>
      <c r="H112" s="152">
        <v>22069</v>
      </c>
      <c r="I112" s="152">
        <v>37013</v>
      </c>
      <c r="J112" s="152">
        <v>551066</v>
      </c>
      <c r="K112" s="152">
        <v>11666493</v>
      </c>
      <c r="L112" s="153"/>
      <c r="M112" s="153"/>
      <c r="N112" s="153"/>
    </row>
    <row r="113" spans="1:21" ht="15" x14ac:dyDescent="0.25">
      <c r="A113" s="151" t="s">
        <v>728</v>
      </c>
      <c r="B113" s="151" t="s">
        <v>746</v>
      </c>
      <c r="C113" s="152">
        <v>0</v>
      </c>
      <c r="D113" s="152">
        <v>0</v>
      </c>
      <c r="E113" s="152">
        <v>8322865</v>
      </c>
      <c r="F113" s="152">
        <v>0</v>
      </c>
      <c r="G113" s="152">
        <v>0</v>
      </c>
      <c r="H113" s="152">
        <v>17560</v>
      </c>
      <c r="I113" s="152">
        <v>223246</v>
      </c>
      <c r="J113" s="152">
        <v>534287</v>
      </c>
      <c r="K113" s="152">
        <v>9097958</v>
      </c>
      <c r="L113" s="153"/>
      <c r="M113" s="153"/>
      <c r="N113" s="153"/>
    </row>
    <row r="114" spans="1:21" ht="15" x14ac:dyDescent="0.25">
      <c r="A114" s="151" t="s">
        <v>728</v>
      </c>
      <c r="B114" s="151" t="s">
        <v>747</v>
      </c>
      <c r="C114" s="152">
        <v>0</v>
      </c>
      <c r="D114" s="152">
        <v>0</v>
      </c>
      <c r="E114" s="152">
        <v>7347656</v>
      </c>
      <c r="F114" s="152">
        <v>0</v>
      </c>
      <c r="G114" s="152">
        <v>0</v>
      </c>
      <c r="H114" s="152">
        <v>40500</v>
      </c>
      <c r="I114" s="152">
        <v>145631</v>
      </c>
      <c r="J114" s="152">
        <v>298700</v>
      </c>
      <c r="K114" s="152">
        <v>7832487</v>
      </c>
      <c r="L114" s="153"/>
      <c r="M114" s="153"/>
      <c r="N114" s="153"/>
    </row>
    <row r="115" spans="1:21" ht="15" x14ac:dyDescent="0.25">
      <c r="A115" s="151" t="s">
        <v>728</v>
      </c>
      <c r="B115" s="151" t="s">
        <v>748</v>
      </c>
      <c r="C115" s="152">
        <v>0</v>
      </c>
      <c r="D115" s="152">
        <v>0</v>
      </c>
      <c r="E115" s="152">
        <v>5750423</v>
      </c>
      <c r="F115" s="152">
        <v>0</v>
      </c>
      <c r="G115" s="152">
        <v>0</v>
      </c>
      <c r="H115" s="152">
        <v>7179</v>
      </c>
      <c r="I115" s="152">
        <v>1158896</v>
      </c>
      <c r="J115" s="152">
        <v>184099</v>
      </c>
      <c r="K115" s="152">
        <v>7100597</v>
      </c>
      <c r="L115" s="153"/>
      <c r="M115" s="153"/>
      <c r="N115" s="153"/>
    </row>
    <row r="116" spans="1:21" ht="15" x14ac:dyDescent="0.25">
      <c r="A116" s="151" t="s">
        <v>728</v>
      </c>
      <c r="B116" s="151" t="s">
        <v>749</v>
      </c>
      <c r="C116" s="152">
        <v>877436</v>
      </c>
      <c r="D116" s="152">
        <v>87989346</v>
      </c>
      <c r="E116" s="152">
        <v>9285828</v>
      </c>
      <c r="F116" s="152">
        <v>923217</v>
      </c>
      <c r="G116" s="152">
        <v>15123723</v>
      </c>
      <c r="H116" s="152">
        <v>24664</v>
      </c>
      <c r="I116" s="152">
        <v>54483</v>
      </c>
      <c r="J116" s="152">
        <v>147991</v>
      </c>
      <c r="K116" s="152">
        <v>114426688</v>
      </c>
      <c r="L116" s="153"/>
      <c r="M116" s="153"/>
      <c r="N116" s="153"/>
    </row>
    <row r="117" spans="1:21" ht="15" x14ac:dyDescent="0.25">
      <c r="A117" s="151" t="s">
        <v>750</v>
      </c>
      <c r="B117" s="151" t="s">
        <v>751</v>
      </c>
      <c r="C117" s="152">
        <v>0</v>
      </c>
      <c r="D117" s="152">
        <v>0</v>
      </c>
      <c r="E117" s="152">
        <v>0</v>
      </c>
      <c r="F117" s="152">
        <v>0</v>
      </c>
      <c r="G117" s="152">
        <v>0</v>
      </c>
      <c r="H117" s="152">
        <v>0</v>
      </c>
      <c r="I117" s="152">
        <v>4</v>
      </c>
      <c r="J117" s="152">
        <v>0</v>
      </c>
      <c r="K117" s="152">
        <v>4</v>
      </c>
      <c r="L117" s="153"/>
      <c r="M117" s="153"/>
      <c r="N117" s="153"/>
    </row>
    <row r="118" spans="1:21" ht="15" x14ac:dyDescent="0.25">
      <c r="A118" s="151" t="s">
        <v>729</v>
      </c>
      <c r="B118" s="151" t="s">
        <v>752</v>
      </c>
      <c r="C118" s="152">
        <v>1246495</v>
      </c>
      <c r="D118" s="152">
        <v>0</v>
      </c>
      <c r="E118" s="152">
        <v>58320</v>
      </c>
      <c r="F118" s="152">
        <v>0</v>
      </c>
      <c r="G118" s="152">
        <v>0</v>
      </c>
      <c r="H118" s="152">
        <v>0</v>
      </c>
      <c r="I118" s="152">
        <v>0</v>
      </c>
      <c r="J118" s="152">
        <v>0</v>
      </c>
      <c r="K118" s="152">
        <v>1304815</v>
      </c>
      <c r="L118" s="153"/>
      <c r="M118" s="153"/>
      <c r="N118" s="153"/>
    </row>
    <row r="119" spans="1:21" ht="15" x14ac:dyDescent="0.25">
      <c r="A119" s="153"/>
      <c r="B119" s="153"/>
      <c r="C119" s="153"/>
      <c r="D119" s="153"/>
      <c r="E119" s="153"/>
      <c r="F119" s="153"/>
      <c r="G119" s="153"/>
      <c r="H119" s="153"/>
      <c r="I119" s="153"/>
      <c r="J119" s="153"/>
      <c r="K119" s="153"/>
      <c r="L119" s="153"/>
      <c r="M119" s="153"/>
      <c r="N119" s="153"/>
    </row>
    <row r="120" spans="1:21" ht="15" x14ac:dyDescent="0.25">
      <c r="A120" s="153" t="s">
        <v>757</v>
      </c>
      <c r="B120" s="153"/>
      <c r="C120" s="154">
        <f>SUM(C97:C119)</f>
        <v>49886322</v>
      </c>
      <c r="D120" s="156">
        <f t="shared" ref="D120:K120" si="0">SUM(D97:D119)</f>
        <v>2806873808</v>
      </c>
      <c r="E120" s="154">
        <f t="shared" si="0"/>
        <v>203248876</v>
      </c>
      <c r="F120" s="156">
        <f t="shared" si="0"/>
        <v>2427780</v>
      </c>
      <c r="G120" s="154">
        <f t="shared" si="0"/>
        <v>17543517</v>
      </c>
      <c r="H120" s="156">
        <f t="shared" si="0"/>
        <v>766538</v>
      </c>
      <c r="I120" s="156">
        <f t="shared" si="0"/>
        <v>2171635</v>
      </c>
      <c r="J120" s="156">
        <f t="shared" si="0"/>
        <v>3818095</v>
      </c>
      <c r="K120" s="154">
        <f t="shared" si="0"/>
        <v>3086736571</v>
      </c>
      <c r="L120" s="155" t="s">
        <v>753</v>
      </c>
      <c r="M120" s="156">
        <f>SUM(F120,H120,I120,J120)</f>
        <v>9184048</v>
      </c>
      <c r="N120" s="153" t="s">
        <v>754</v>
      </c>
    </row>
    <row r="121" spans="1:21" ht="15" x14ac:dyDescent="0.25">
      <c r="A121" s="153"/>
      <c r="B121" s="153"/>
      <c r="C121" s="169"/>
      <c r="D121" s="169"/>
      <c r="E121" s="169"/>
      <c r="F121" s="153"/>
      <c r="G121" s="153"/>
      <c r="H121" s="153"/>
      <c r="I121" s="153"/>
      <c r="J121" s="153"/>
      <c r="K121" s="153"/>
      <c r="L121" s="153"/>
      <c r="M121" s="153"/>
      <c r="N121" s="153"/>
    </row>
    <row r="122" spans="1:21" ht="15" x14ac:dyDescent="0.25">
      <c r="A122" s="153"/>
      <c r="B122" s="153"/>
      <c r="C122" s="169"/>
      <c r="D122" s="169"/>
      <c r="E122" s="169"/>
      <c r="F122" s="153"/>
      <c r="G122" s="153"/>
      <c r="H122" s="153"/>
      <c r="I122" s="153"/>
      <c r="J122" s="153"/>
      <c r="K122" s="153"/>
      <c r="L122" s="157" t="s">
        <v>755</v>
      </c>
      <c r="M122" s="158">
        <f>M120*1000/215164848</f>
        <v>42.68377518617725</v>
      </c>
      <c r="N122" s="153" t="s">
        <v>756</v>
      </c>
    </row>
    <row r="123" spans="1:21" ht="15" x14ac:dyDescent="0.25">
      <c r="B123" s="153"/>
      <c r="C123" s="153"/>
      <c r="D123" s="153"/>
      <c r="E123" s="153"/>
      <c r="F123" s="153"/>
      <c r="G123" s="153"/>
      <c r="H123" s="153"/>
      <c r="I123" s="153"/>
      <c r="J123" s="153"/>
      <c r="K123" s="153"/>
      <c r="L123" s="153"/>
      <c r="M123" s="153"/>
      <c r="N123" s="153"/>
    </row>
    <row r="125" spans="1:21" ht="20.25" x14ac:dyDescent="0.3">
      <c r="A125" s="206" t="s">
        <v>812</v>
      </c>
    </row>
    <row r="127" spans="1:21" ht="15.75" x14ac:dyDescent="0.25">
      <c r="A127" s="159" t="s">
        <v>759</v>
      </c>
      <c r="B127" s="160" t="s">
        <v>760</v>
      </c>
      <c r="C127" s="161"/>
      <c r="D127" s="160"/>
      <c r="E127" s="161"/>
      <c r="F127" s="160"/>
      <c r="G127" s="161"/>
      <c r="H127" s="160"/>
      <c r="I127" s="161"/>
      <c r="J127" s="160"/>
      <c r="K127" s="161"/>
      <c r="L127" s="160"/>
      <c r="M127" s="161"/>
      <c r="N127" s="160"/>
      <c r="O127" s="161"/>
      <c r="P127" s="160" t="s">
        <v>761</v>
      </c>
      <c r="Q127" s="161"/>
      <c r="R127" s="160" t="s">
        <v>762</v>
      </c>
      <c r="S127" s="161"/>
      <c r="T127" s="160" t="s">
        <v>763</v>
      </c>
      <c r="U127" s="161"/>
    </row>
    <row r="128" spans="1:21" ht="15" x14ac:dyDescent="0.25">
      <c r="A128" s="162" t="s">
        <v>769</v>
      </c>
      <c r="B128" s="163" t="s">
        <v>764</v>
      </c>
      <c r="C128"/>
      <c r="D128" s="163"/>
      <c r="E128"/>
      <c r="F128" s="163"/>
      <c r="G128"/>
      <c r="H128" s="163"/>
      <c r="I128"/>
      <c r="J128" s="163"/>
      <c r="K128"/>
      <c r="L128" s="163"/>
      <c r="M128"/>
      <c r="N128" s="163"/>
      <c r="O128"/>
      <c r="P128" s="163" t="s">
        <v>764</v>
      </c>
      <c r="Q128"/>
      <c r="R128" s="163" t="s">
        <v>764</v>
      </c>
      <c r="S128"/>
      <c r="T128" s="163" t="s">
        <v>764</v>
      </c>
      <c r="U128"/>
    </row>
    <row r="129" spans="1:21" ht="15" x14ac:dyDescent="0.25">
      <c r="A129" s="162" t="s">
        <v>770</v>
      </c>
      <c r="B129" s="163">
        <v>425972</v>
      </c>
      <c r="C129"/>
      <c r="D129" s="163"/>
      <c r="E129"/>
      <c r="F129" s="163"/>
      <c r="G129"/>
      <c r="H129" s="163"/>
      <c r="I129"/>
      <c r="J129" s="163"/>
      <c r="K129"/>
      <c r="L129" s="163"/>
      <c r="M129"/>
      <c r="N129" s="163"/>
      <c r="O129"/>
      <c r="P129" s="163">
        <v>24566362</v>
      </c>
      <c r="Q129"/>
      <c r="R129" s="163" t="s">
        <v>764</v>
      </c>
      <c r="S129"/>
      <c r="T129" s="163" t="s">
        <v>764</v>
      </c>
      <c r="U129"/>
    </row>
    <row r="130" spans="1:21" ht="15" x14ac:dyDescent="0.25">
      <c r="A130" s="162" t="s">
        <v>771</v>
      </c>
      <c r="B130" s="163">
        <v>279</v>
      </c>
      <c r="C130"/>
      <c r="D130" s="163"/>
      <c r="E130"/>
      <c r="F130" s="163"/>
      <c r="G130"/>
      <c r="H130" s="163"/>
      <c r="I130"/>
      <c r="J130" s="163"/>
      <c r="K130"/>
      <c r="L130" s="163"/>
      <c r="M130"/>
      <c r="N130" s="163"/>
      <c r="O130"/>
      <c r="P130" s="163">
        <v>112925</v>
      </c>
      <c r="Q130"/>
      <c r="R130" s="163" t="s">
        <v>764</v>
      </c>
      <c r="S130"/>
      <c r="T130" s="163" t="s">
        <v>764</v>
      </c>
      <c r="U130"/>
    </row>
    <row r="131" spans="1:21" ht="15" x14ac:dyDescent="0.25">
      <c r="A131" s="162" t="s">
        <v>772</v>
      </c>
      <c r="B131" s="163" t="s">
        <v>764</v>
      </c>
      <c r="C131"/>
      <c r="D131" s="163"/>
      <c r="E131"/>
      <c r="F131" s="163"/>
      <c r="G131"/>
      <c r="H131" s="163"/>
      <c r="I131"/>
      <c r="J131" s="163"/>
      <c r="K131"/>
      <c r="L131" s="163"/>
      <c r="M131"/>
      <c r="N131" s="163"/>
      <c r="O131"/>
      <c r="P131" s="163" t="s">
        <v>764</v>
      </c>
      <c r="Q131"/>
      <c r="R131" s="163" t="s">
        <v>764</v>
      </c>
      <c r="S131"/>
      <c r="T131" s="163" t="s">
        <v>764</v>
      </c>
      <c r="U131"/>
    </row>
    <row r="132" spans="1:21" ht="15" x14ac:dyDescent="0.25">
      <c r="A132"/>
      <c r="B132" s="163" t="s">
        <v>765</v>
      </c>
      <c r="C132" s="163">
        <v>426251</v>
      </c>
      <c r="D132" s="163"/>
      <c r="E132" s="163"/>
      <c r="F132" s="163"/>
      <c r="G132" s="163"/>
      <c r="H132" s="163"/>
      <c r="I132" s="163"/>
      <c r="J132" s="163"/>
      <c r="K132" s="163"/>
      <c r="L132" s="163"/>
      <c r="M132" s="163"/>
      <c r="N132" s="163"/>
      <c r="O132" s="163">
        <f>SUM($N$13:$N$16)</f>
        <v>1</v>
      </c>
      <c r="P132" s="163" t="s">
        <v>766</v>
      </c>
      <c r="Q132" s="163">
        <f>SUM($P$13:$P$16)</f>
        <v>0</v>
      </c>
      <c r="R132" s="163" t="s">
        <v>767</v>
      </c>
      <c r="S132" s="163">
        <f>SUM($R$13:$R$16)</f>
        <v>0</v>
      </c>
      <c r="T132" s="163" t="s">
        <v>768</v>
      </c>
      <c r="U132" s="163">
        <f>SUM($T$13:$T$16)</f>
        <v>0</v>
      </c>
    </row>
    <row r="133" spans="1:21" ht="15" x14ac:dyDescent="0.25">
      <c r="A133" s="162" t="s">
        <v>773</v>
      </c>
      <c r="B133" s="163" t="s">
        <v>764</v>
      </c>
      <c r="C133"/>
      <c r="D133" s="163"/>
      <c r="E133"/>
      <c r="F133" s="163"/>
      <c r="G133"/>
      <c r="H133" s="163"/>
      <c r="I133"/>
      <c r="J133" s="163"/>
      <c r="K133"/>
      <c r="L133" s="163"/>
      <c r="M133"/>
      <c r="N133" s="163"/>
      <c r="O133"/>
      <c r="P133" s="163"/>
      <c r="Q133"/>
      <c r="R133" s="163"/>
      <c r="S133"/>
      <c r="T133" s="163"/>
      <c r="U133"/>
    </row>
    <row r="134" spans="1:21" ht="15" x14ac:dyDescent="0.25">
      <c r="A134" s="162" t="s">
        <v>774</v>
      </c>
      <c r="B134" s="163" t="s">
        <v>764</v>
      </c>
      <c r="C134"/>
      <c r="D134" s="163"/>
      <c r="E134"/>
      <c r="F134" s="163"/>
      <c r="G134"/>
      <c r="H134" s="163"/>
      <c r="I134"/>
      <c r="J134" s="163"/>
      <c r="K134"/>
      <c r="L134" s="163"/>
      <c r="M134"/>
      <c r="N134" s="163"/>
      <c r="O134"/>
      <c r="P134" s="163"/>
      <c r="Q134"/>
      <c r="R134" s="163"/>
      <c r="S134"/>
      <c r="T134" s="163"/>
      <c r="U134"/>
    </row>
    <row r="135" spans="1:21" ht="15" x14ac:dyDescent="0.25">
      <c r="A135" s="162" t="s">
        <v>775</v>
      </c>
      <c r="B135" s="163">
        <v>246821</v>
      </c>
      <c r="C135"/>
      <c r="D135" s="163"/>
      <c r="E135"/>
      <c r="F135" s="163"/>
      <c r="G135"/>
      <c r="H135" s="163"/>
      <c r="I135"/>
      <c r="J135" s="163"/>
      <c r="K135"/>
      <c r="L135" s="163"/>
      <c r="M135"/>
      <c r="N135" s="163"/>
      <c r="O135"/>
      <c r="P135" s="163"/>
      <c r="Q135"/>
      <c r="R135" s="163"/>
      <c r="S135"/>
      <c r="T135" s="163"/>
      <c r="U135"/>
    </row>
    <row r="136" spans="1:21" ht="15" x14ac:dyDescent="0.25">
      <c r="A136" s="162" t="s">
        <v>776</v>
      </c>
      <c r="B136" s="163" t="s">
        <v>764</v>
      </c>
      <c r="C136"/>
      <c r="D136" s="163"/>
      <c r="E136"/>
      <c r="F136" s="163"/>
      <c r="G136"/>
      <c r="H136" s="163"/>
      <c r="I136"/>
      <c r="J136" s="163"/>
      <c r="K136"/>
      <c r="L136" s="163"/>
      <c r="M136"/>
      <c r="N136" s="163"/>
      <c r="O136"/>
      <c r="P136" s="163"/>
      <c r="Q136"/>
      <c r="R136" s="163"/>
      <c r="S136"/>
      <c r="T136" s="163"/>
      <c r="U136"/>
    </row>
    <row r="137" spans="1:21" ht="15" x14ac:dyDescent="0.25">
      <c r="A137" s="162" t="s">
        <v>777</v>
      </c>
      <c r="B137" s="163" t="s">
        <v>764</v>
      </c>
      <c r="C137"/>
      <c r="D137" s="163"/>
      <c r="E137"/>
      <c r="F137" s="163"/>
      <c r="G137"/>
      <c r="H137" s="163"/>
      <c r="I137"/>
      <c r="J137" s="163"/>
      <c r="K137"/>
      <c r="L137" s="163"/>
      <c r="M137"/>
      <c r="N137" s="163"/>
      <c r="O137"/>
      <c r="P137" s="163"/>
      <c r="Q137"/>
      <c r="R137" s="163"/>
      <c r="S137"/>
      <c r="T137" s="163"/>
      <c r="U137"/>
    </row>
    <row r="138" spans="1:21" ht="15" x14ac:dyDescent="0.25">
      <c r="A138" s="162" t="s">
        <v>778</v>
      </c>
      <c r="B138" s="163">
        <v>18506</v>
      </c>
      <c r="C138"/>
      <c r="D138" s="163"/>
      <c r="E138"/>
      <c r="F138" s="163"/>
      <c r="G138"/>
      <c r="H138" s="163"/>
      <c r="I138"/>
      <c r="J138" s="163"/>
      <c r="K138"/>
      <c r="L138" s="163"/>
      <c r="M138"/>
      <c r="N138" s="163"/>
      <c r="O138"/>
      <c r="P138" s="163"/>
      <c r="Q138"/>
      <c r="R138" s="163"/>
      <c r="S138"/>
      <c r="T138" s="163"/>
      <c r="U138"/>
    </row>
    <row r="139" spans="1:21" ht="15" x14ac:dyDescent="0.25">
      <c r="A139" s="162" t="s">
        <v>779</v>
      </c>
      <c r="B139" s="163" t="s">
        <v>764</v>
      </c>
      <c r="C139"/>
      <c r="D139" s="163"/>
      <c r="E139"/>
      <c r="F139" s="163"/>
      <c r="G139"/>
      <c r="H139" s="163"/>
      <c r="I139"/>
      <c r="J139" s="163"/>
      <c r="K139"/>
      <c r="L139" s="163"/>
      <c r="M139"/>
      <c r="N139" s="163"/>
      <c r="O139"/>
      <c r="P139" s="163"/>
      <c r="Q139"/>
      <c r="R139" s="163"/>
      <c r="S139"/>
      <c r="T139" s="163"/>
      <c r="U139"/>
    </row>
    <row r="140" spans="1:21" ht="15" x14ac:dyDescent="0.25">
      <c r="A140" s="162" t="s">
        <v>780</v>
      </c>
      <c r="B140"/>
      <c r="C140"/>
      <c r="D140" s="163"/>
      <c r="E140"/>
      <c r="F140"/>
      <c r="G140"/>
      <c r="H140" s="163"/>
      <c r="I140"/>
      <c r="J140"/>
      <c r="K140"/>
      <c r="L140" s="163"/>
      <c r="M140"/>
      <c r="N140"/>
      <c r="O140"/>
      <c r="P140" s="163"/>
      <c r="Q140"/>
      <c r="R140"/>
      <c r="S140"/>
      <c r="T140" s="163"/>
      <c r="U140"/>
    </row>
    <row r="141" spans="1:21" ht="15" x14ac:dyDescent="0.25">
      <c r="A141" s="162" t="s">
        <v>781</v>
      </c>
      <c r="B141" s="163">
        <v>16675601</v>
      </c>
      <c r="C141"/>
      <c r="D141" s="163"/>
      <c r="E141"/>
      <c r="F141" s="163"/>
      <c r="G141"/>
      <c r="H141" s="163"/>
      <c r="I141"/>
      <c r="J141" s="163"/>
      <c r="K141"/>
      <c r="L141" s="163"/>
      <c r="M141"/>
      <c r="N141" s="163"/>
      <c r="O141"/>
      <c r="P141" s="163"/>
      <c r="Q141"/>
      <c r="R141" s="163"/>
      <c r="S141"/>
      <c r="T141" s="163"/>
      <c r="U141"/>
    </row>
    <row r="142" spans="1:21" ht="15" x14ac:dyDescent="0.25">
      <c r="A142" s="162" t="s">
        <v>782</v>
      </c>
      <c r="B142"/>
      <c r="C142"/>
      <c r="D142" s="163"/>
      <c r="E142"/>
      <c r="F142"/>
      <c r="G142"/>
      <c r="H142" s="163"/>
      <c r="I142"/>
      <c r="J142"/>
      <c r="K142"/>
      <c r="L142" s="163"/>
      <c r="M142"/>
      <c r="N142"/>
      <c r="O142"/>
      <c r="P142" s="163"/>
      <c r="Q142"/>
      <c r="R142"/>
      <c r="S142"/>
      <c r="T142" s="163"/>
      <c r="U142"/>
    </row>
    <row r="143" spans="1:21" ht="15" x14ac:dyDescent="0.25">
      <c r="A143" s="162" t="s">
        <v>783</v>
      </c>
      <c r="B143" s="163">
        <v>420217</v>
      </c>
      <c r="C143"/>
      <c r="D143" s="163"/>
      <c r="E143"/>
      <c r="F143" s="163"/>
      <c r="G143"/>
      <c r="H143" s="163"/>
      <c r="I143"/>
      <c r="J143" s="163"/>
      <c r="K143"/>
      <c r="L143" s="163"/>
      <c r="M143"/>
      <c r="N143" s="163"/>
      <c r="O143"/>
      <c r="P143" s="163"/>
      <c r="Q143"/>
      <c r="R143" s="163"/>
      <c r="S143"/>
      <c r="T143" s="163"/>
      <c r="U143"/>
    </row>
    <row r="144" spans="1:21" ht="15" x14ac:dyDescent="0.25">
      <c r="A144" s="162" t="s">
        <v>784</v>
      </c>
      <c r="B144" s="163" t="s">
        <v>764</v>
      </c>
      <c r="C144"/>
      <c r="D144" s="163"/>
      <c r="E144"/>
      <c r="F144" s="163"/>
      <c r="G144"/>
      <c r="H144" s="163"/>
      <c r="I144"/>
      <c r="J144" s="163"/>
      <c r="K144"/>
      <c r="L144" s="163"/>
      <c r="M144"/>
      <c r="N144" s="163"/>
      <c r="O144"/>
      <c r="P144" s="163"/>
      <c r="Q144"/>
      <c r="R144" s="163"/>
      <c r="S144"/>
      <c r="T144" s="163"/>
      <c r="U144"/>
    </row>
    <row r="145" spans="1:21" ht="15" x14ac:dyDescent="0.25">
      <c r="A145" s="162" t="s">
        <v>785</v>
      </c>
      <c r="B145" s="163">
        <v>11877</v>
      </c>
      <c r="C145"/>
      <c r="D145" s="163"/>
      <c r="E145"/>
      <c r="F145" s="163"/>
      <c r="G145"/>
      <c r="H145" s="163"/>
      <c r="I145"/>
      <c r="J145" s="163"/>
      <c r="K145"/>
      <c r="L145" s="163"/>
      <c r="M145"/>
      <c r="N145" s="163"/>
      <c r="O145"/>
      <c r="P145" s="163"/>
      <c r="Q145"/>
      <c r="R145" s="163"/>
      <c r="S145"/>
      <c r="T145" s="163"/>
      <c r="U145"/>
    </row>
    <row r="146" spans="1:21" ht="15" x14ac:dyDescent="0.25">
      <c r="A146" s="162" t="s">
        <v>786</v>
      </c>
      <c r="B146" s="163" t="s">
        <v>764</v>
      </c>
      <c r="C146"/>
      <c r="D146" s="163"/>
      <c r="E146"/>
      <c r="F146" s="163"/>
      <c r="G146"/>
      <c r="H146" s="163"/>
      <c r="I146"/>
      <c r="J146" s="163"/>
      <c r="K146"/>
      <c r="L146" s="163"/>
      <c r="M146"/>
      <c r="N146" s="163"/>
      <c r="O146"/>
      <c r="P146" s="163"/>
      <c r="Q146"/>
      <c r="R146" s="163"/>
      <c r="S146"/>
      <c r="T146" s="163"/>
      <c r="U146"/>
    </row>
    <row r="147" spans="1:21" ht="15" x14ac:dyDescent="0.25">
      <c r="A147" s="162" t="s">
        <v>787</v>
      </c>
      <c r="B147" s="163" t="s">
        <v>764</v>
      </c>
      <c r="C147"/>
      <c r="D147" s="163"/>
      <c r="E147"/>
      <c r="F147" s="163"/>
      <c r="G147"/>
      <c r="H147" s="163"/>
      <c r="I147"/>
      <c r="J147" s="163"/>
      <c r="K147"/>
      <c r="L147" s="163"/>
      <c r="M147"/>
      <c r="N147" s="163"/>
      <c r="O147"/>
      <c r="P147" s="163"/>
      <c r="Q147"/>
      <c r="R147" s="163"/>
      <c r="S147"/>
      <c r="T147" s="163"/>
      <c r="U147"/>
    </row>
    <row r="148" spans="1:21" ht="15" x14ac:dyDescent="0.25">
      <c r="A148" s="162" t="s">
        <v>788</v>
      </c>
      <c r="B148"/>
      <c r="C148"/>
      <c r="D148" s="163"/>
      <c r="E148"/>
      <c r="F148"/>
      <c r="G148"/>
      <c r="H148" s="163"/>
      <c r="I148"/>
      <c r="J148"/>
      <c r="K148"/>
      <c r="L148" s="163"/>
      <c r="M148"/>
      <c r="N148"/>
      <c r="O148"/>
      <c r="P148" s="163"/>
      <c r="Q148"/>
      <c r="R148"/>
      <c r="S148"/>
      <c r="T148" s="163"/>
      <c r="U148"/>
    </row>
    <row r="149" spans="1:21" ht="15" x14ac:dyDescent="0.25">
      <c r="A149" s="162" t="s">
        <v>789</v>
      </c>
      <c r="B149" s="163" t="s">
        <v>764</v>
      </c>
      <c r="C149"/>
      <c r="D149" s="163"/>
      <c r="E149"/>
      <c r="F149" s="163"/>
      <c r="G149"/>
      <c r="H149" s="163"/>
      <c r="I149"/>
      <c r="J149" s="163"/>
      <c r="K149"/>
      <c r="L149" s="163"/>
      <c r="M149"/>
      <c r="N149" s="163"/>
      <c r="O149"/>
      <c r="P149" s="163"/>
      <c r="Q149"/>
      <c r="R149" s="163"/>
      <c r="S149"/>
      <c r="T149" s="163"/>
      <c r="U149"/>
    </row>
    <row r="150" spans="1:21" ht="15" x14ac:dyDescent="0.25">
      <c r="A150"/>
      <c r="B150" s="163" t="s">
        <v>765</v>
      </c>
      <c r="C150" s="163">
        <v>17373022</v>
      </c>
      <c r="D150" s="163"/>
      <c r="E150" s="163"/>
      <c r="F150" s="163"/>
      <c r="G150" s="163"/>
      <c r="H150" s="163"/>
      <c r="I150" s="163"/>
      <c r="J150" s="163"/>
      <c r="K150" s="163"/>
      <c r="L150" s="163"/>
      <c r="M150" s="163"/>
      <c r="N150" s="163"/>
      <c r="O150" s="163"/>
      <c r="P150" s="163"/>
      <c r="Q150" s="163"/>
      <c r="R150" s="163"/>
      <c r="S150" s="163"/>
      <c r="T150" s="163"/>
      <c r="U150" s="163"/>
    </row>
    <row r="151" spans="1:21" ht="15" x14ac:dyDescent="0.25">
      <c r="A151" s="164" t="s">
        <v>790</v>
      </c>
      <c r="B151" s="165" t="s">
        <v>791</v>
      </c>
      <c r="C151" s="176">
        <v>17799273</v>
      </c>
      <c r="D151" s="165" t="s">
        <v>792</v>
      </c>
      <c r="E151" s="165"/>
      <c r="F151" s="165"/>
      <c r="G151" s="165"/>
      <c r="H151" s="165"/>
      <c r="I151" s="165"/>
      <c r="J151" s="165"/>
      <c r="K151" s="165"/>
      <c r="L151" s="165"/>
      <c r="M151" s="165"/>
      <c r="N151" s="165"/>
      <c r="O151" s="165"/>
      <c r="P151" s="165"/>
      <c r="Q151" s="165"/>
      <c r="R151" s="165"/>
      <c r="S151" s="165"/>
      <c r="T151" s="165"/>
      <c r="U151" s="165"/>
    </row>
    <row r="154" spans="1:21" ht="18.75" x14ac:dyDescent="0.3">
      <c r="A154" s="207" t="s">
        <v>863</v>
      </c>
      <c r="B154"/>
      <c r="C154"/>
      <c r="D154"/>
      <c r="E154"/>
    </row>
    <row r="155" spans="1:21" ht="15" x14ac:dyDescent="0.25">
      <c r="A155"/>
      <c r="B155"/>
      <c r="C155"/>
      <c r="D155"/>
      <c r="E155"/>
    </row>
    <row r="156" spans="1:21" ht="15" x14ac:dyDescent="0.25">
      <c r="A156"/>
      <c r="B156" t="s">
        <v>842</v>
      </c>
      <c r="C156" t="s">
        <v>843</v>
      </c>
      <c r="D156" t="s">
        <v>844</v>
      </c>
      <c r="E156" t="s">
        <v>845</v>
      </c>
    </row>
    <row r="157" spans="1:21" ht="15.75" x14ac:dyDescent="0.25">
      <c r="A157" s="186" t="s">
        <v>846</v>
      </c>
      <c r="B157" s="84">
        <v>2</v>
      </c>
      <c r="C157" s="187">
        <v>2.0279084961381817</v>
      </c>
      <c r="D157" s="208">
        <f>(B157*$B$166+C157*$B$169)/$B$170</f>
        <v>2.0065187945974587</v>
      </c>
      <c r="E157" s="187">
        <v>2.0278782374352056</v>
      </c>
    </row>
    <row r="158" spans="1:21" ht="15.75" x14ac:dyDescent="0.25">
      <c r="A158" s="189" t="s">
        <v>847</v>
      </c>
      <c r="B158" s="84">
        <v>6</v>
      </c>
      <c r="C158" s="187">
        <v>6.025477494960426</v>
      </c>
      <c r="D158" s="208">
        <f t="shared" ref="D158:D163" si="1">(B158*$B$166+C158*$B$169)/$B$170</f>
        <v>6.0059509676079461</v>
      </c>
      <c r="E158" s="187">
        <v>6.0254025916493923</v>
      </c>
    </row>
    <row r="159" spans="1:21" ht="15.75" x14ac:dyDescent="0.25">
      <c r="A159" s="189" t="s">
        <v>848</v>
      </c>
      <c r="B159" s="84">
        <v>84</v>
      </c>
      <c r="C159" s="187">
        <v>84.964232232826021</v>
      </c>
      <c r="D159" s="208">
        <f t="shared" si="1"/>
        <v>84.225222879761063</v>
      </c>
      <c r="E159" s="187">
        <v>84.963020555361481</v>
      </c>
    </row>
    <row r="160" spans="1:21" ht="15.75" x14ac:dyDescent="0.25">
      <c r="A160" s="189" t="s">
        <v>849</v>
      </c>
      <c r="B160" s="84">
        <v>4</v>
      </c>
      <c r="C160" s="187">
        <v>4.0558005877971839</v>
      </c>
      <c r="D160" s="208">
        <f t="shared" si="1"/>
        <v>4.0130337574789507</v>
      </c>
      <c r="E160" s="187">
        <v>4.0557400878235406</v>
      </c>
    </row>
    <row r="161" spans="1:5" ht="15.75" x14ac:dyDescent="0.25">
      <c r="A161" s="189" t="s">
        <v>850</v>
      </c>
      <c r="B161" s="84">
        <v>2</v>
      </c>
      <c r="C161" s="187">
        <v>1.912629733558445</v>
      </c>
      <c r="D161" s="208">
        <f t="shared" si="1"/>
        <v>1.9795922783500137</v>
      </c>
      <c r="E161" s="187">
        <v>1.9140200684216084</v>
      </c>
    </row>
    <row r="162" spans="1:5" ht="15.75" x14ac:dyDescent="0.25">
      <c r="A162" s="189" t="s">
        <v>851</v>
      </c>
      <c r="B162" s="84">
        <v>1</v>
      </c>
      <c r="C162" s="187">
        <v>0</v>
      </c>
      <c r="D162" s="208">
        <f t="shared" si="1"/>
        <v>0.76642257736918062</v>
      </c>
      <c r="E162" s="187">
        <v>0</v>
      </c>
    </row>
    <row r="163" spans="1:5" ht="15.75" x14ac:dyDescent="0.25">
      <c r="A163" s="189" t="s">
        <v>852</v>
      </c>
      <c r="B163" s="84">
        <v>1</v>
      </c>
      <c r="C163" s="187">
        <v>1.0139514547197537</v>
      </c>
      <c r="D163" s="208">
        <f t="shared" si="1"/>
        <v>1.0032587448353907</v>
      </c>
      <c r="E163" s="187">
        <v>1.0139384593087755</v>
      </c>
    </row>
    <row r="164" spans="1:5" ht="15" x14ac:dyDescent="0.25">
      <c r="A164" s="190" t="s">
        <v>727</v>
      </c>
      <c r="B164"/>
      <c r="C164"/>
      <c r="D164">
        <f>SUM(D157:D163)</f>
        <v>100.00000000000001</v>
      </c>
      <c r="E164"/>
    </row>
    <row r="165" spans="1:5" ht="15" x14ac:dyDescent="0.25">
      <c r="A165"/>
      <c r="B165"/>
      <c r="C165"/>
      <c r="D165"/>
      <c r="E165"/>
    </row>
    <row r="166" spans="1:5" ht="15" x14ac:dyDescent="0.25">
      <c r="A166" s="191" t="s">
        <v>853</v>
      </c>
      <c r="B166">
        <v>14339</v>
      </c>
      <c r="C166" t="s">
        <v>70</v>
      </c>
      <c r="D166"/>
      <c r="E166"/>
    </row>
    <row r="167" spans="1:5" ht="15" x14ac:dyDescent="0.25">
      <c r="A167" s="191" t="s">
        <v>854</v>
      </c>
      <c r="B167">
        <v>1000</v>
      </c>
      <c r="C167" t="s">
        <v>855</v>
      </c>
      <c r="D167"/>
      <c r="E167"/>
    </row>
    <row r="168" spans="1:5" ht="15" x14ac:dyDescent="0.25">
      <c r="A168" s="191" t="s">
        <v>856</v>
      </c>
      <c r="B168">
        <v>3.37</v>
      </c>
      <c r="C168" t="s">
        <v>83</v>
      </c>
      <c r="D168"/>
      <c r="E168"/>
    </row>
    <row r="169" spans="1:5" ht="15" x14ac:dyDescent="0.25">
      <c r="A169" s="191" t="s">
        <v>857</v>
      </c>
      <c r="B169">
        <f>B167*(B168+1)</f>
        <v>4370</v>
      </c>
      <c r="C169" t="s">
        <v>70</v>
      </c>
      <c r="D169"/>
      <c r="E169"/>
    </row>
    <row r="170" spans="1:5" ht="15" x14ac:dyDescent="0.25">
      <c r="A170" s="191" t="s">
        <v>858</v>
      </c>
      <c r="B170">
        <f>B166+B169</f>
        <v>18709</v>
      </c>
      <c r="C170" t="s">
        <v>70</v>
      </c>
      <c r="D170"/>
      <c r="E170"/>
    </row>
  </sheetData>
  <mergeCells count="1">
    <mergeCell ref="A5:D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3"/>
  <sheetViews>
    <sheetView showGridLines="0" workbookViewId="0">
      <selection activeCell="H83" sqref="H83"/>
    </sheetView>
  </sheetViews>
  <sheetFormatPr defaultColWidth="8.85546875" defaultRowHeight="12.75" x14ac:dyDescent="0.2"/>
  <cols>
    <col min="1" max="2" width="8.85546875" style="1"/>
    <col min="3" max="3" width="25.7109375" style="1" customWidth="1"/>
    <col min="4" max="4" width="4.42578125" style="1" bestFit="1" customWidth="1"/>
    <col min="5" max="5" width="12.5703125" style="1" customWidth="1"/>
    <col min="6" max="6" width="3" style="1" customWidth="1"/>
    <col min="7" max="7" width="8.85546875" style="1"/>
    <col min="8" max="8" width="147.42578125" style="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c r="H4" s="224" t="s">
        <v>574</v>
      </c>
    </row>
    <row r="5" spans="1:8" ht="12.75" customHeight="1" x14ac:dyDescent="0.2">
      <c r="A5" s="222" t="s">
        <v>46</v>
      </c>
      <c r="B5" s="222"/>
      <c r="C5" s="222"/>
      <c r="D5" s="222"/>
      <c r="E5" s="5" t="s">
        <v>45</v>
      </c>
      <c r="G5" s="79"/>
      <c r="H5" s="225"/>
    </row>
    <row r="6" spans="1:8" ht="12.75" customHeight="1" x14ac:dyDescent="0.2">
      <c r="A6" s="79"/>
      <c r="B6" s="79"/>
      <c r="C6" s="79"/>
      <c r="D6" s="79"/>
      <c r="G6" s="79"/>
      <c r="H6" s="225"/>
    </row>
    <row r="7" spans="1:8" ht="12.75" customHeight="1" x14ac:dyDescent="0.2">
      <c r="A7" s="31" t="s">
        <v>121</v>
      </c>
      <c r="B7" s="9"/>
      <c r="C7" s="9"/>
      <c r="D7" s="9"/>
      <c r="G7" s="9"/>
    </row>
    <row r="8" spans="1:8" ht="12.75" customHeight="1" x14ac:dyDescent="0.2">
      <c r="A8" s="60" t="s">
        <v>120</v>
      </c>
      <c r="B8" s="9"/>
      <c r="C8" s="9"/>
      <c r="D8" s="9"/>
      <c r="G8" s="9"/>
      <c r="H8" s="5" t="s">
        <v>430</v>
      </c>
    </row>
    <row r="9" spans="1:8" ht="12.75" customHeight="1" x14ac:dyDescent="0.25">
      <c r="A9" s="9"/>
      <c r="B9" s="59" t="s">
        <v>119</v>
      </c>
      <c r="C9" s="58"/>
      <c r="D9" s="58"/>
      <c r="E9" s="12" t="s">
        <v>1</v>
      </c>
      <c r="G9" s="54">
        <v>1</v>
      </c>
      <c r="H9" s="1" t="s">
        <v>439</v>
      </c>
    </row>
    <row r="10" spans="1:8" ht="12.75" customHeight="1" x14ac:dyDescent="0.25">
      <c r="A10" s="9"/>
      <c r="B10" s="59" t="s">
        <v>118</v>
      </c>
      <c r="C10" s="58"/>
      <c r="D10" s="58"/>
      <c r="E10" s="12" t="s">
        <v>1</v>
      </c>
      <c r="G10" s="54">
        <v>1</v>
      </c>
      <c r="H10" s="1" t="s">
        <v>439</v>
      </c>
    </row>
    <row r="11" spans="1:8" ht="12.75" customHeight="1" x14ac:dyDescent="0.25">
      <c r="A11" s="9"/>
      <c r="B11" s="59" t="s">
        <v>117</v>
      </c>
      <c r="C11" s="58"/>
      <c r="D11" s="58"/>
      <c r="E11" s="12" t="s">
        <v>1</v>
      </c>
      <c r="G11" s="54">
        <v>1</v>
      </c>
      <c r="H11" s="1" t="s">
        <v>439</v>
      </c>
    </row>
    <row r="12" spans="1:8" ht="12.75" customHeight="1" x14ac:dyDescent="0.25">
      <c r="A12" s="9"/>
      <c r="B12" s="59" t="s">
        <v>116</v>
      </c>
      <c r="C12" s="58"/>
      <c r="D12" s="58"/>
      <c r="E12" s="12" t="s">
        <v>1</v>
      </c>
      <c r="G12" s="54">
        <v>0</v>
      </c>
      <c r="H12" s="1" t="s">
        <v>439</v>
      </c>
    </row>
    <row r="13" spans="1:8" ht="12.75" customHeight="1" x14ac:dyDescent="0.25">
      <c r="A13" s="9"/>
      <c r="B13" s="59" t="s">
        <v>115</v>
      </c>
      <c r="C13" s="58"/>
      <c r="D13" s="58"/>
      <c r="E13" s="12" t="s">
        <v>1</v>
      </c>
      <c r="G13" s="54">
        <v>0</v>
      </c>
      <c r="H13" s="1" t="s">
        <v>439</v>
      </c>
    </row>
    <row r="14" spans="1:8" ht="12.75" customHeight="1" x14ac:dyDescent="0.25">
      <c r="A14" s="9"/>
      <c r="B14" s="59" t="s">
        <v>114</v>
      </c>
      <c r="C14" s="58"/>
      <c r="D14" s="58"/>
      <c r="E14" s="12" t="s">
        <v>1</v>
      </c>
      <c r="G14" s="54">
        <v>0</v>
      </c>
      <c r="H14" s="1" t="s">
        <v>439</v>
      </c>
    </row>
    <row r="15" spans="1:8" ht="12.75" customHeight="1" x14ac:dyDescent="0.2">
      <c r="A15" s="9"/>
      <c r="B15" s="4" t="s">
        <v>113</v>
      </c>
      <c r="C15" s="58"/>
      <c r="D15" s="58"/>
      <c r="E15" s="12" t="s">
        <v>1</v>
      </c>
      <c r="G15" s="54">
        <v>0</v>
      </c>
      <c r="H15" s="1" t="s">
        <v>439</v>
      </c>
    </row>
    <row r="16" spans="1:8" ht="12.75" customHeight="1" x14ac:dyDescent="0.2">
      <c r="A16" s="9"/>
      <c r="B16" s="9"/>
      <c r="C16" s="9"/>
      <c r="D16" s="9"/>
      <c r="E16" s="3"/>
      <c r="G16" s="2"/>
    </row>
    <row r="17" spans="1:8" ht="12.75" customHeight="1" x14ac:dyDescent="0.2">
      <c r="A17" s="31" t="s">
        <v>112</v>
      </c>
      <c r="B17" s="9"/>
      <c r="C17" s="9"/>
      <c r="D17" s="9"/>
      <c r="E17" s="12"/>
      <c r="G17" s="9"/>
    </row>
    <row r="18" spans="1:8" ht="12.75" customHeight="1" x14ac:dyDescent="0.2">
      <c r="A18" s="9"/>
      <c r="B18" s="31" t="s">
        <v>111</v>
      </c>
      <c r="C18" s="9"/>
      <c r="D18" s="9"/>
      <c r="E18" s="12" t="s">
        <v>1</v>
      </c>
      <c r="G18" s="30" t="s">
        <v>283</v>
      </c>
    </row>
    <row r="19" spans="1:8" ht="12.75" customHeight="1" x14ac:dyDescent="0.2">
      <c r="A19" s="9"/>
      <c r="B19" s="31" t="s">
        <v>109</v>
      </c>
      <c r="C19" s="9"/>
      <c r="D19" s="9"/>
      <c r="E19" s="12" t="s">
        <v>1</v>
      </c>
      <c r="G19" s="30" t="s">
        <v>288</v>
      </c>
    </row>
    <row r="20" spans="1:8" ht="12.75" customHeight="1" x14ac:dyDescent="0.25">
      <c r="A20" s="9"/>
      <c r="B20" s="31" t="s">
        <v>108</v>
      </c>
      <c r="C20" s="9"/>
      <c r="D20" s="9"/>
      <c r="E20" s="12" t="s">
        <v>107</v>
      </c>
      <c r="G20" s="30">
        <v>4</v>
      </c>
      <c r="H20" s="107" t="s">
        <v>449</v>
      </c>
    </row>
    <row r="21" spans="1:8" ht="12.75" customHeight="1" x14ac:dyDescent="0.25">
      <c r="A21" s="9"/>
      <c r="B21" s="31" t="s">
        <v>106</v>
      </c>
      <c r="C21" s="9"/>
      <c r="D21" s="9"/>
      <c r="E21" s="12" t="s">
        <v>105</v>
      </c>
      <c r="G21" s="30">
        <v>7546</v>
      </c>
      <c r="H21" s="107" t="s">
        <v>451</v>
      </c>
    </row>
    <row r="22" spans="1:8" ht="12.75" customHeight="1" x14ac:dyDescent="0.2">
      <c r="A22" s="9"/>
      <c r="B22" s="31" t="s">
        <v>104</v>
      </c>
      <c r="C22" s="9"/>
      <c r="D22" s="9"/>
      <c r="E22" s="12" t="s">
        <v>103</v>
      </c>
      <c r="G22" s="111">
        <v>3000</v>
      </c>
      <c r="H22" s="223" t="s">
        <v>627</v>
      </c>
    </row>
    <row r="23" spans="1:8" ht="12.75" customHeight="1" x14ac:dyDescent="0.2">
      <c r="A23" s="9"/>
      <c r="B23" s="31" t="s">
        <v>102</v>
      </c>
      <c r="C23" s="9"/>
      <c r="D23" s="9"/>
      <c r="E23" s="12" t="s">
        <v>76</v>
      </c>
      <c r="G23" s="111">
        <v>2</v>
      </c>
      <c r="H23" s="223"/>
    </row>
    <row r="24" spans="1:8" ht="12.75" customHeight="1" x14ac:dyDescent="0.2">
      <c r="A24" s="9"/>
      <c r="B24" s="31" t="s">
        <v>607</v>
      </c>
      <c r="C24" s="9"/>
      <c r="D24" s="9"/>
      <c r="E24" s="12"/>
      <c r="G24" s="111">
        <v>1</v>
      </c>
      <c r="H24" s="117" t="s">
        <v>628</v>
      </c>
    </row>
    <row r="25" spans="1:8" ht="12.75" customHeight="1" x14ac:dyDescent="0.2">
      <c r="A25" s="9"/>
      <c r="B25" s="31" t="s">
        <v>608</v>
      </c>
      <c r="C25" s="9"/>
      <c r="D25" s="9"/>
      <c r="E25" s="12" t="s">
        <v>604</v>
      </c>
      <c r="G25" s="111">
        <v>2.7749999999999999</v>
      </c>
      <c r="H25" s="117" t="s">
        <v>806</v>
      </c>
    </row>
    <row r="26" spans="1:8" ht="12.75" customHeight="1" x14ac:dyDescent="0.2">
      <c r="A26" s="9"/>
      <c r="B26" s="31" t="s">
        <v>609</v>
      </c>
      <c r="C26" s="9"/>
      <c r="D26" s="9"/>
      <c r="E26" s="12" t="s">
        <v>605</v>
      </c>
      <c r="G26" s="111">
        <v>5</v>
      </c>
      <c r="H26" s="109" t="s">
        <v>484</v>
      </c>
    </row>
    <row r="27" spans="1:8" ht="12.75" customHeight="1" x14ac:dyDescent="0.2">
      <c r="A27" s="9"/>
      <c r="B27" s="31" t="s">
        <v>610</v>
      </c>
      <c r="C27" s="9"/>
      <c r="D27" s="9"/>
      <c r="E27" s="12" t="s">
        <v>101</v>
      </c>
      <c r="G27" s="11">
        <v>1622.4</v>
      </c>
      <c r="H27" s="1" t="s">
        <v>426</v>
      </c>
    </row>
    <row r="28" spans="1:8" ht="12.75" customHeight="1" x14ac:dyDescent="0.2">
      <c r="A28" s="9"/>
      <c r="B28" s="9"/>
      <c r="C28" s="9"/>
      <c r="D28" s="9"/>
      <c r="E28" s="12"/>
      <c r="G28" s="9"/>
    </row>
    <row r="29" spans="1:8" ht="12.75" customHeight="1" x14ac:dyDescent="0.2">
      <c r="A29" s="31" t="s">
        <v>100</v>
      </c>
      <c r="B29" s="9"/>
      <c r="C29" s="9"/>
      <c r="D29" s="9"/>
      <c r="E29" s="12"/>
      <c r="G29" s="9"/>
    </row>
    <row r="30" spans="1:8" ht="12.75" customHeight="1" x14ac:dyDescent="0.25">
      <c r="A30" s="9"/>
      <c r="B30" s="31" t="s">
        <v>99</v>
      </c>
      <c r="C30" s="9"/>
      <c r="D30" s="9"/>
      <c r="E30" s="12" t="s">
        <v>98</v>
      </c>
      <c r="G30" s="30">
        <v>23.1</v>
      </c>
      <c r="H30" s="107" t="s">
        <v>479</v>
      </c>
    </row>
    <row r="31" spans="1:8" ht="12.75" customHeight="1" x14ac:dyDescent="0.2">
      <c r="A31" s="9"/>
      <c r="B31" s="29" t="s">
        <v>97</v>
      </c>
      <c r="C31" s="9"/>
      <c r="D31" s="9"/>
      <c r="E31" s="12"/>
      <c r="G31" s="53"/>
    </row>
    <row r="32" spans="1:8" ht="12.75" customHeight="1" x14ac:dyDescent="0.2">
      <c r="A32" s="9"/>
      <c r="D32" s="9" t="s">
        <v>96</v>
      </c>
      <c r="E32" s="12" t="s">
        <v>89</v>
      </c>
      <c r="G32" s="84">
        <v>2</v>
      </c>
      <c r="H32" s="1" t="s">
        <v>448</v>
      </c>
    </row>
    <row r="33" spans="1:8" ht="12.75" customHeight="1" x14ac:dyDescent="0.2">
      <c r="A33" s="9"/>
      <c r="B33" s="51"/>
      <c r="D33" s="9" t="s">
        <v>95</v>
      </c>
      <c r="E33" s="12" t="s">
        <v>89</v>
      </c>
      <c r="G33" s="84">
        <v>6</v>
      </c>
    </row>
    <row r="34" spans="1:8" ht="12.75" customHeight="1" x14ac:dyDescent="0.2">
      <c r="A34" s="9"/>
      <c r="B34" s="50"/>
      <c r="D34" s="9" t="s">
        <v>94</v>
      </c>
      <c r="E34" s="12" t="s">
        <v>89</v>
      </c>
      <c r="G34" s="84">
        <v>84</v>
      </c>
    </row>
    <row r="35" spans="1:8" ht="12.75" customHeight="1" x14ac:dyDescent="0.2">
      <c r="A35" s="9"/>
      <c r="B35" s="50"/>
      <c r="D35" s="9" t="s">
        <v>93</v>
      </c>
      <c r="E35" s="12" t="s">
        <v>89</v>
      </c>
      <c r="G35" s="84">
        <v>4</v>
      </c>
    </row>
    <row r="36" spans="1:8" ht="12.75" customHeight="1" x14ac:dyDescent="0.2">
      <c r="A36" s="9"/>
      <c r="B36" s="50"/>
      <c r="D36" s="9" t="s">
        <v>92</v>
      </c>
      <c r="E36" s="12" t="s">
        <v>89</v>
      </c>
      <c r="G36" s="84">
        <v>2</v>
      </c>
    </row>
    <row r="37" spans="1:8" ht="12.75" customHeight="1" x14ac:dyDescent="0.2">
      <c r="A37" s="9"/>
      <c r="B37" s="9"/>
      <c r="D37" s="9" t="s">
        <v>91</v>
      </c>
      <c r="E37" s="12" t="s">
        <v>89</v>
      </c>
      <c r="G37" s="84">
        <v>1</v>
      </c>
    </row>
    <row r="38" spans="1:8" ht="12.75" customHeight="1" x14ac:dyDescent="0.2">
      <c r="A38" s="9"/>
      <c r="B38" s="9"/>
      <c r="D38" s="9" t="s">
        <v>90</v>
      </c>
      <c r="E38" s="12" t="s">
        <v>89</v>
      </c>
      <c r="G38" s="84">
        <v>1</v>
      </c>
    </row>
    <row r="39" spans="1:8" ht="12.75" customHeight="1" x14ac:dyDescent="0.2">
      <c r="A39" s="9"/>
      <c r="B39" s="9"/>
      <c r="D39" s="9"/>
      <c r="E39" s="12"/>
      <c r="G39" s="49"/>
    </row>
    <row r="40" spans="1:8" ht="12.75" customHeight="1" x14ac:dyDescent="0.2">
      <c r="A40" s="31" t="s">
        <v>88</v>
      </c>
      <c r="B40" s="9"/>
      <c r="C40" s="9"/>
      <c r="D40" s="9"/>
      <c r="E40" s="12"/>
      <c r="G40" s="47"/>
    </row>
    <row r="41" spans="1:8" ht="12.75" customHeight="1" x14ac:dyDescent="0.2">
      <c r="A41" s="45" t="s">
        <v>87</v>
      </c>
      <c r="B41" s="9"/>
      <c r="C41" s="9"/>
      <c r="D41" s="9"/>
      <c r="E41" s="12"/>
      <c r="G41" s="44"/>
    </row>
    <row r="42" spans="1:8" ht="12.75" customHeight="1" x14ac:dyDescent="0.2">
      <c r="A42" s="9"/>
      <c r="B42" s="31" t="s">
        <v>86</v>
      </c>
      <c r="C42" s="9"/>
      <c r="D42" s="9"/>
      <c r="E42" s="12" t="s">
        <v>70</v>
      </c>
      <c r="G42" s="30">
        <v>843</v>
      </c>
      <c r="H42" s="1" t="s">
        <v>453</v>
      </c>
    </row>
    <row r="43" spans="1:8" ht="12.75" customHeight="1" x14ac:dyDescent="0.2">
      <c r="A43" s="9"/>
      <c r="B43" s="31" t="s">
        <v>85</v>
      </c>
      <c r="C43" s="9"/>
      <c r="D43" s="9"/>
      <c r="E43" s="12" t="s">
        <v>83</v>
      </c>
      <c r="G43" s="30">
        <v>2.88</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70</v>
      </c>
      <c r="G45" s="84" t="s">
        <v>1</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1</v>
      </c>
      <c r="H48" s="1" t="s">
        <v>455</v>
      </c>
    </row>
    <row r="49" spans="1:8" ht="12.75" customHeight="1" x14ac:dyDescent="0.2">
      <c r="A49" s="9"/>
      <c r="B49" s="29" t="s">
        <v>77</v>
      </c>
      <c r="C49" s="9"/>
      <c r="D49" s="9"/>
      <c r="E49" s="12" t="s">
        <v>76</v>
      </c>
      <c r="G49" s="86">
        <v>0.64500000000000002</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 t="s">
        <v>439</v>
      </c>
    </row>
    <row r="52" spans="1:8" ht="12.75" customHeight="1" x14ac:dyDescent="0.2">
      <c r="A52" s="9"/>
      <c r="B52" s="9"/>
      <c r="C52" s="9"/>
      <c r="D52" s="9"/>
      <c r="E52" s="12"/>
      <c r="G52" s="9"/>
    </row>
    <row r="53" spans="1:8" ht="12.75" customHeight="1" x14ac:dyDescent="0.2">
      <c r="A53" s="31" t="s">
        <v>75</v>
      </c>
      <c r="B53" s="9"/>
      <c r="C53" s="9"/>
      <c r="D53" s="9"/>
      <c r="E53" s="12"/>
      <c r="G53" s="9"/>
    </row>
    <row r="54" spans="1:8" ht="12.75" customHeight="1" x14ac:dyDescent="0.2">
      <c r="A54" s="9"/>
      <c r="B54" s="31" t="s">
        <v>74</v>
      </c>
      <c r="C54" s="9"/>
      <c r="D54" s="9"/>
      <c r="E54" s="12" t="s">
        <v>1</v>
      </c>
      <c r="G54" s="30">
        <v>0</v>
      </c>
      <c r="H54" s="1" t="s">
        <v>416</v>
      </c>
    </row>
    <row r="55" spans="1:8" ht="12.75" customHeight="1" x14ac:dyDescent="0.2">
      <c r="A55" s="9"/>
      <c r="B55" s="31" t="s">
        <v>73</v>
      </c>
      <c r="C55" s="9"/>
      <c r="D55" s="9"/>
      <c r="E55" s="12" t="s">
        <v>1</v>
      </c>
      <c r="G55" s="30">
        <v>1</v>
      </c>
      <c r="H55" s="1" t="s">
        <v>417</v>
      </c>
    </row>
    <row r="56" spans="1:8" ht="12.75" customHeight="1" x14ac:dyDescent="0.2">
      <c r="A56" s="9"/>
      <c r="B56" s="29" t="s">
        <v>72</v>
      </c>
      <c r="C56" s="9"/>
      <c r="D56" s="9"/>
      <c r="E56" s="12" t="s">
        <v>70</v>
      </c>
      <c r="G56" s="11">
        <v>203.5</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7"/>
    </row>
    <row r="59" spans="1:8" ht="12.75" customHeight="1" x14ac:dyDescent="0.2">
      <c r="A59" s="9" t="s">
        <v>69</v>
      </c>
      <c r="B59" s="10"/>
      <c r="C59" s="9"/>
      <c r="D59" s="9"/>
      <c r="E59" s="12"/>
      <c r="F59" s="8"/>
      <c r="G59" s="25"/>
    </row>
    <row r="60" spans="1:8" ht="12.75" customHeight="1" x14ac:dyDescent="0.2">
      <c r="A60" s="9"/>
      <c r="B60" s="21" t="s">
        <v>68</v>
      </c>
      <c r="C60" s="9"/>
      <c r="D60" s="9"/>
      <c r="E60" s="12"/>
      <c r="F60" s="8"/>
      <c r="G60" s="23"/>
    </row>
    <row r="61" spans="1:8" ht="12.75" customHeight="1" x14ac:dyDescent="0.2">
      <c r="A61" s="9"/>
      <c r="B61" s="21"/>
      <c r="C61" s="21" t="s">
        <v>67</v>
      </c>
      <c r="D61" s="9"/>
      <c r="E61" s="12" t="s">
        <v>1</v>
      </c>
      <c r="F61" s="8"/>
      <c r="G61" s="18">
        <v>1</v>
      </c>
      <c r="H61" s="1" t="s">
        <v>435</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1</v>
      </c>
      <c r="H65" s="1" t="s">
        <v>434</v>
      </c>
    </row>
    <row r="66" spans="1:8" ht="12.75" customHeight="1" x14ac:dyDescent="0.2">
      <c r="A66" s="9"/>
      <c r="B66" s="21"/>
      <c r="C66" s="21" t="s">
        <v>62</v>
      </c>
      <c r="D66" s="9"/>
      <c r="E66" s="12" t="s">
        <v>1</v>
      </c>
      <c r="F66" s="8"/>
      <c r="G66" s="18">
        <v>0</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87"/>
    </row>
    <row r="69" spans="1:8" ht="12.75" customHeight="1" x14ac:dyDescent="0.2">
      <c r="A69" s="16" t="s">
        <v>60</v>
      </c>
      <c r="B69" s="19"/>
      <c r="C69" s="16"/>
      <c r="D69" s="16"/>
      <c r="E69" s="15"/>
      <c r="F69" s="8"/>
      <c r="G69" s="8"/>
    </row>
    <row r="70" spans="1:8" ht="12.75" customHeight="1" x14ac:dyDescent="0.2">
      <c r="A70" s="16"/>
      <c r="B70" s="17" t="s">
        <v>59</v>
      </c>
      <c r="C70" s="16"/>
      <c r="D70" s="16"/>
      <c r="E70" s="15"/>
      <c r="F70" s="8"/>
      <c r="G70" s="88"/>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0</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90"/>
    </row>
    <row r="76" spans="1:8" ht="12.75" customHeight="1" x14ac:dyDescent="0.2">
      <c r="A76" s="9"/>
      <c r="B76" s="10"/>
      <c r="C76" s="9" t="s">
        <v>53</v>
      </c>
      <c r="D76" s="9"/>
      <c r="E76" s="12" t="s">
        <v>49</v>
      </c>
      <c r="F76" s="8"/>
      <c r="G76" s="133">
        <v>10014</v>
      </c>
      <c r="H76" s="1" t="s">
        <v>663</v>
      </c>
    </row>
    <row r="77" spans="1:8" ht="12.75" customHeight="1" x14ac:dyDescent="0.2">
      <c r="A77" s="9"/>
      <c r="B77" s="10"/>
      <c r="C77" s="9" t="s">
        <v>52</v>
      </c>
      <c r="D77" s="9"/>
      <c r="E77" s="12" t="s">
        <v>49</v>
      </c>
      <c r="F77" s="8"/>
      <c r="G77" s="18">
        <v>0</v>
      </c>
    </row>
    <row r="78" spans="1:8" ht="12.75" customHeight="1" x14ac:dyDescent="0.2">
      <c r="A78" s="9"/>
      <c r="B78" s="10"/>
      <c r="C78" s="9" t="s">
        <v>51</v>
      </c>
      <c r="D78" s="9"/>
      <c r="E78" s="12" t="s">
        <v>49</v>
      </c>
      <c r="F78" s="8"/>
      <c r="G78" s="18">
        <v>0</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14"/>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8"/>
      <c r="H82" s="106" t="s">
        <v>428</v>
      </c>
    </row>
    <row r="83" spans="1:8" ht="12.75" customHeight="1" x14ac:dyDescent="0.2">
      <c r="H83" s="1" t="s">
        <v>795</v>
      </c>
    </row>
  </sheetData>
  <mergeCells count="3">
    <mergeCell ref="A5:D5"/>
    <mergeCell ref="H22:H23"/>
    <mergeCell ref="H4:H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showGridLines="0" workbookViewId="0"/>
  </sheetViews>
  <sheetFormatPr defaultColWidth="8.85546875" defaultRowHeight="12.75" x14ac:dyDescent="0.2"/>
  <cols>
    <col min="1" max="2" width="8.85546875" style="1"/>
    <col min="3" max="3" width="12" style="1" customWidth="1"/>
    <col min="4" max="4" width="10.140625" style="1" bestFit="1" customWidth="1"/>
    <col min="5" max="5" width="12.5703125" style="1" customWidth="1"/>
    <col min="6" max="6" width="3" style="1" customWidth="1"/>
    <col min="7" max="7" width="8.85546875" style="1"/>
    <col min="8" max="8" width="147" style="1" customWidth="1"/>
    <col min="9" max="16384" width="8.85546875" style="1"/>
  </cols>
  <sheetData>
    <row r="1" spans="1:8" s="62" customFormat="1" ht="19.5" customHeight="1" x14ac:dyDescent="0.3">
      <c r="A1" s="62" t="s">
        <v>123</v>
      </c>
    </row>
    <row r="2" spans="1:8" s="61" customFormat="1" ht="12.75" customHeight="1" x14ac:dyDescent="0.2"/>
    <row r="3" spans="1:8" s="6" customFormat="1" ht="14.1" customHeight="1" x14ac:dyDescent="0.25">
      <c r="A3" s="6" t="s">
        <v>122</v>
      </c>
    </row>
    <row r="4" spans="1:8" s="61" customFormat="1" ht="12.75" customHeight="1" x14ac:dyDescent="0.2">
      <c r="H4" s="224" t="s">
        <v>573</v>
      </c>
    </row>
    <row r="5" spans="1:8" ht="12.75" customHeight="1" x14ac:dyDescent="0.2">
      <c r="A5" s="222" t="s">
        <v>46</v>
      </c>
      <c r="B5" s="222"/>
      <c r="C5" s="222"/>
      <c r="D5" s="222"/>
      <c r="E5" s="5" t="s">
        <v>45</v>
      </c>
      <c r="G5" s="79"/>
      <c r="H5" s="225"/>
    </row>
    <row r="6" spans="1:8" ht="12.75" customHeight="1" x14ac:dyDescent="0.2">
      <c r="A6" s="79"/>
      <c r="B6" s="79"/>
      <c r="C6" s="79"/>
      <c r="D6" s="79"/>
      <c r="G6" s="79"/>
      <c r="H6" s="225"/>
    </row>
    <row r="7" spans="1:8" ht="12.75" customHeight="1" x14ac:dyDescent="0.2">
      <c r="A7" s="31" t="s">
        <v>121</v>
      </c>
      <c r="B7" s="9"/>
      <c r="C7" s="9"/>
      <c r="D7" s="9"/>
      <c r="G7" s="2"/>
    </row>
    <row r="8" spans="1:8" ht="12.75" customHeight="1" x14ac:dyDescent="0.2">
      <c r="A8" s="60" t="s">
        <v>120</v>
      </c>
      <c r="B8" s="9"/>
      <c r="C8" s="9"/>
      <c r="D8" s="9"/>
      <c r="G8" s="2"/>
      <c r="H8" s="5" t="s">
        <v>430</v>
      </c>
    </row>
    <row r="9" spans="1:8" ht="12.75" customHeight="1" x14ac:dyDescent="0.25">
      <c r="A9" s="9"/>
      <c r="B9" s="59" t="s">
        <v>119</v>
      </c>
      <c r="C9" s="58"/>
      <c r="D9" s="58"/>
      <c r="E9" s="12" t="s">
        <v>1</v>
      </c>
      <c r="G9" s="30">
        <v>0</v>
      </c>
    </row>
    <row r="10" spans="1:8" ht="12.75" customHeight="1" x14ac:dyDescent="0.25">
      <c r="A10" s="9"/>
      <c r="B10" s="59" t="s">
        <v>118</v>
      </c>
      <c r="C10" s="58"/>
      <c r="D10" s="58"/>
      <c r="E10" s="12" t="s">
        <v>1</v>
      </c>
      <c r="G10" s="30">
        <v>1</v>
      </c>
      <c r="H10" s="1" t="s">
        <v>439</v>
      </c>
    </row>
    <row r="11" spans="1:8" ht="12.75" customHeight="1" x14ac:dyDescent="0.25">
      <c r="A11" s="9"/>
      <c r="B11" s="59" t="s">
        <v>117</v>
      </c>
      <c r="C11" s="58"/>
      <c r="D11" s="58"/>
      <c r="E11" s="12" t="s">
        <v>1</v>
      </c>
      <c r="G11" s="30">
        <v>1</v>
      </c>
      <c r="H11" s="1" t="s">
        <v>439</v>
      </c>
    </row>
    <row r="12" spans="1:8" ht="12.75" customHeight="1" x14ac:dyDescent="0.25">
      <c r="A12" s="9"/>
      <c r="B12" s="59" t="s">
        <v>116</v>
      </c>
      <c r="C12" s="58"/>
      <c r="D12" s="58"/>
      <c r="E12" s="12" t="s">
        <v>1</v>
      </c>
      <c r="G12" s="30">
        <v>0</v>
      </c>
      <c r="H12" s="1" t="s">
        <v>439</v>
      </c>
    </row>
    <row r="13" spans="1:8" ht="12.75" customHeight="1" x14ac:dyDescent="0.25">
      <c r="A13" s="9"/>
      <c r="B13" s="59" t="s">
        <v>115</v>
      </c>
      <c r="C13" s="58"/>
      <c r="D13" s="58"/>
      <c r="E13" s="12" t="s">
        <v>1</v>
      </c>
      <c r="G13" s="30">
        <v>1</v>
      </c>
      <c r="H13" s="110" t="s">
        <v>477</v>
      </c>
    </row>
    <row r="14" spans="1:8" ht="12.75" customHeight="1" x14ac:dyDescent="0.25">
      <c r="A14" s="9"/>
      <c r="B14" s="59" t="s">
        <v>114</v>
      </c>
      <c r="C14" s="58"/>
      <c r="D14" s="58"/>
      <c r="E14" s="12" t="s">
        <v>1</v>
      </c>
      <c r="G14" s="30">
        <v>0</v>
      </c>
      <c r="H14" s="1" t="s">
        <v>439</v>
      </c>
    </row>
    <row r="15" spans="1:8" ht="12.75" customHeight="1" x14ac:dyDescent="0.2">
      <c r="A15" s="9"/>
      <c r="B15" s="4" t="s">
        <v>113</v>
      </c>
      <c r="C15" s="58"/>
      <c r="D15" s="58"/>
      <c r="E15" s="12" t="s">
        <v>1</v>
      </c>
      <c r="G15" s="30">
        <v>0</v>
      </c>
      <c r="H15" s="1" t="s">
        <v>439</v>
      </c>
    </row>
    <row r="16" spans="1:8" ht="12.75" customHeight="1" x14ac:dyDescent="0.2">
      <c r="A16" s="9"/>
      <c r="B16" s="9"/>
      <c r="C16" s="9"/>
      <c r="D16" s="9"/>
      <c r="E16" s="3"/>
      <c r="G16" s="2"/>
    </row>
    <row r="17" spans="1:8" ht="12.75" customHeight="1" x14ac:dyDescent="0.2">
      <c r="A17" s="31" t="s">
        <v>112</v>
      </c>
      <c r="B17" s="9"/>
      <c r="C17" s="9"/>
      <c r="D17" s="9"/>
      <c r="E17" s="12"/>
      <c r="G17" s="9"/>
    </row>
    <row r="18" spans="1:8" ht="12.75" customHeight="1" x14ac:dyDescent="0.2">
      <c r="A18" s="9"/>
      <c r="B18" s="31" t="s">
        <v>111</v>
      </c>
      <c r="C18" s="9"/>
      <c r="D18" s="9"/>
      <c r="E18" s="12" t="s">
        <v>1</v>
      </c>
      <c r="G18" s="30" t="s">
        <v>283</v>
      </c>
    </row>
    <row r="19" spans="1:8" ht="12.75" customHeight="1" x14ac:dyDescent="0.2">
      <c r="A19" s="9"/>
      <c r="B19" s="31" t="s">
        <v>109</v>
      </c>
      <c r="C19" s="9"/>
      <c r="D19" s="9"/>
      <c r="E19" s="12" t="s">
        <v>1</v>
      </c>
      <c r="G19" s="30" t="s">
        <v>289</v>
      </c>
    </row>
    <row r="20" spans="1:8" ht="12.75" customHeight="1" x14ac:dyDescent="0.2">
      <c r="A20" s="9"/>
      <c r="B20" s="31" t="s">
        <v>108</v>
      </c>
      <c r="C20" s="9"/>
      <c r="D20" s="9"/>
      <c r="E20" s="12" t="s">
        <v>107</v>
      </c>
      <c r="G20" s="30">
        <v>9</v>
      </c>
      <c r="H20" s="1" t="s">
        <v>477</v>
      </c>
    </row>
    <row r="21" spans="1:8" ht="12.75" customHeight="1" x14ac:dyDescent="0.25">
      <c r="A21" s="9"/>
      <c r="B21" s="31" t="s">
        <v>106</v>
      </c>
      <c r="C21" s="9"/>
      <c r="D21" s="9"/>
      <c r="E21" s="12" t="s">
        <v>105</v>
      </c>
      <c r="G21" s="30">
        <v>6920</v>
      </c>
      <c r="H21" s="105" t="s">
        <v>578</v>
      </c>
    </row>
    <row r="22" spans="1:8" ht="12.75" customHeight="1" x14ac:dyDescent="0.2">
      <c r="A22" s="9"/>
      <c r="B22" s="31" t="s">
        <v>104</v>
      </c>
      <c r="C22" s="9"/>
      <c r="D22" s="9"/>
      <c r="E22" s="12" t="s">
        <v>103</v>
      </c>
      <c r="G22" s="111">
        <v>3000</v>
      </c>
      <c r="H22" s="223" t="s">
        <v>627</v>
      </c>
    </row>
    <row r="23" spans="1:8" ht="12.75" customHeight="1" x14ac:dyDescent="0.2">
      <c r="A23" s="9"/>
      <c r="B23" s="31" t="s">
        <v>102</v>
      </c>
      <c r="C23" s="9"/>
      <c r="D23" s="9"/>
      <c r="E23" s="12" t="s">
        <v>76</v>
      </c>
      <c r="G23" s="111">
        <v>2</v>
      </c>
      <c r="H23" s="223"/>
    </row>
    <row r="24" spans="1:8" ht="12.75" customHeight="1" x14ac:dyDescent="0.2">
      <c r="A24" s="9"/>
      <c r="B24" s="31" t="s">
        <v>607</v>
      </c>
      <c r="C24" s="9"/>
      <c r="D24" s="9"/>
      <c r="E24" s="12"/>
      <c r="G24" s="111">
        <v>1</v>
      </c>
      <c r="H24" s="117" t="s">
        <v>628</v>
      </c>
    </row>
    <row r="25" spans="1:8" ht="12.75" customHeight="1" x14ac:dyDescent="0.2">
      <c r="A25" s="9"/>
      <c r="B25" s="31" t="s">
        <v>608</v>
      </c>
      <c r="C25" s="9"/>
      <c r="D25" s="9"/>
      <c r="E25" s="12" t="s">
        <v>604</v>
      </c>
      <c r="G25" s="111">
        <v>2.7749999999999999</v>
      </c>
      <c r="H25" s="117" t="s">
        <v>439</v>
      </c>
    </row>
    <row r="26" spans="1:8" ht="12.75" customHeight="1" x14ac:dyDescent="0.2">
      <c r="A26" s="9"/>
      <c r="B26" s="31" t="s">
        <v>609</v>
      </c>
      <c r="C26" s="9"/>
      <c r="D26" s="9"/>
      <c r="E26" s="12" t="s">
        <v>605</v>
      </c>
      <c r="G26" s="111">
        <v>5</v>
      </c>
      <c r="H26" s="109" t="s">
        <v>484</v>
      </c>
    </row>
    <row r="27" spans="1:8" ht="12.75" customHeight="1" x14ac:dyDescent="0.2">
      <c r="A27" s="9"/>
      <c r="B27" s="31" t="s">
        <v>610</v>
      </c>
      <c r="C27" s="9"/>
      <c r="D27" s="9"/>
      <c r="E27" s="12" t="s">
        <v>101</v>
      </c>
      <c r="G27" s="11">
        <v>1487.8</v>
      </c>
      <c r="H27" s="1" t="s">
        <v>426</v>
      </c>
    </row>
    <row r="28" spans="1:8" ht="12.75" customHeight="1" x14ac:dyDescent="0.2">
      <c r="A28" s="9"/>
      <c r="B28" s="9"/>
      <c r="C28" s="9"/>
      <c r="D28" s="9"/>
      <c r="E28" s="12"/>
      <c r="G28" s="9"/>
    </row>
    <row r="29" spans="1:8" ht="12.75" customHeight="1" x14ac:dyDescent="0.2">
      <c r="A29" s="31" t="s">
        <v>100</v>
      </c>
      <c r="B29" s="9"/>
      <c r="C29" s="9"/>
      <c r="D29" s="9"/>
      <c r="E29" s="12"/>
      <c r="G29" s="9"/>
    </row>
    <row r="30" spans="1:8" ht="12.75" customHeight="1" x14ac:dyDescent="0.2">
      <c r="A30" s="9"/>
      <c r="B30" s="31" t="s">
        <v>99</v>
      </c>
      <c r="C30" s="9"/>
      <c r="D30" s="9"/>
      <c r="E30" s="12" t="s">
        <v>98</v>
      </c>
      <c r="G30" s="30">
        <v>29.8</v>
      </c>
      <c r="H30" s="1" t="s">
        <v>478</v>
      </c>
    </row>
    <row r="31" spans="1:8" ht="12.75" customHeight="1" x14ac:dyDescent="0.2">
      <c r="A31" s="9"/>
      <c r="B31" s="29" t="s">
        <v>97</v>
      </c>
      <c r="C31" s="9"/>
      <c r="D31" s="9"/>
      <c r="E31" s="12"/>
      <c r="G31" s="53"/>
    </row>
    <row r="32" spans="1:8" ht="12.75" customHeight="1" x14ac:dyDescent="0.2">
      <c r="A32" s="9"/>
      <c r="D32" s="9" t="s">
        <v>96</v>
      </c>
      <c r="E32" s="12" t="s">
        <v>89</v>
      </c>
      <c r="G32" s="84">
        <v>2.3111411903406314</v>
      </c>
      <c r="H32" s="1" t="s">
        <v>859</v>
      </c>
    </row>
    <row r="33" spans="1:8" ht="12.75" customHeight="1" x14ac:dyDescent="0.2">
      <c r="A33" s="9"/>
      <c r="B33" s="51"/>
      <c r="D33" s="9" t="s">
        <v>95</v>
      </c>
      <c r="E33" s="12" t="s">
        <v>89</v>
      </c>
      <c r="G33" s="84">
        <v>0.67548076923076927</v>
      </c>
    </row>
    <row r="34" spans="1:8" ht="12.75" customHeight="1" x14ac:dyDescent="0.2">
      <c r="A34" s="9"/>
      <c r="B34" s="50"/>
      <c r="D34" s="9" t="s">
        <v>94</v>
      </c>
      <c r="E34" s="12" t="s">
        <v>89</v>
      </c>
      <c r="G34" s="84">
        <v>95.726920940079381</v>
      </c>
    </row>
    <row r="35" spans="1:8" ht="12.75" customHeight="1" x14ac:dyDescent="0.2">
      <c r="A35" s="9"/>
      <c r="B35" s="50"/>
      <c r="D35" s="9" t="s">
        <v>93</v>
      </c>
      <c r="E35" s="12" t="s">
        <v>89</v>
      </c>
      <c r="G35" s="84">
        <v>0.83613658752869635</v>
      </c>
    </row>
    <row r="36" spans="1:8" ht="12.75" customHeight="1" x14ac:dyDescent="0.2">
      <c r="A36" s="9"/>
      <c r="B36" s="50"/>
      <c r="D36" s="9" t="s">
        <v>92</v>
      </c>
      <c r="E36" s="12" t="s">
        <v>89</v>
      </c>
      <c r="G36" s="84">
        <v>0.22516025641025642</v>
      </c>
    </row>
    <row r="37" spans="1:8" ht="12.75" customHeight="1" x14ac:dyDescent="0.2">
      <c r="A37" s="9"/>
      <c r="B37" s="9"/>
      <c r="D37" s="9" t="s">
        <v>91</v>
      </c>
      <c r="E37" s="12" t="s">
        <v>89</v>
      </c>
      <c r="G37" s="84">
        <v>0.11258012820512821</v>
      </c>
    </row>
    <row r="38" spans="1:8" ht="12.75" customHeight="1" x14ac:dyDescent="0.2">
      <c r="A38" s="9"/>
      <c r="B38" s="9"/>
      <c r="D38" s="9" t="s">
        <v>90</v>
      </c>
      <c r="E38" s="12" t="s">
        <v>89</v>
      </c>
      <c r="G38" s="84">
        <v>0.11258012820512821</v>
      </c>
    </row>
    <row r="39" spans="1:8" ht="12.75" customHeight="1" x14ac:dyDescent="0.2">
      <c r="A39" s="9"/>
      <c r="B39" s="9"/>
      <c r="D39" s="9"/>
      <c r="E39" s="12"/>
      <c r="G39" s="49"/>
    </row>
    <row r="40" spans="1:8" ht="12.75" customHeight="1" x14ac:dyDescent="0.2">
      <c r="A40" s="31" t="s">
        <v>88</v>
      </c>
      <c r="B40" s="9"/>
      <c r="C40" s="9"/>
      <c r="D40" s="9"/>
      <c r="E40" s="12"/>
      <c r="G40" s="47"/>
    </row>
    <row r="41" spans="1:8" ht="12.75" customHeight="1" x14ac:dyDescent="0.2">
      <c r="A41" s="45" t="s">
        <v>87</v>
      </c>
      <c r="B41" s="9"/>
      <c r="C41" s="9"/>
      <c r="D41" s="9"/>
      <c r="E41" s="12"/>
      <c r="G41" s="44"/>
    </row>
    <row r="42" spans="1:8" ht="12.75" customHeight="1" x14ac:dyDescent="0.2">
      <c r="A42" s="9"/>
      <c r="B42" s="31" t="s">
        <v>86</v>
      </c>
      <c r="C42" s="9"/>
      <c r="D42" s="9"/>
      <c r="E42" s="12" t="s">
        <v>70</v>
      </c>
      <c r="G42" s="30">
        <v>7488</v>
      </c>
      <c r="H42" s="1" t="s">
        <v>860</v>
      </c>
    </row>
    <row r="43" spans="1:8" ht="12.75" customHeight="1" x14ac:dyDescent="0.2">
      <c r="A43" s="9"/>
      <c r="B43" s="31" t="s">
        <v>85</v>
      </c>
      <c r="C43" s="9"/>
      <c r="D43" s="9"/>
      <c r="E43" s="12" t="s">
        <v>83</v>
      </c>
      <c r="G43" s="30">
        <v>3.43</v>
      </c>
      <c r="H43" s="1" t="s">
        <v>452</v>
      </c>
    </row>
    <row r="44" spans="1:8" ht="12.75" customHeight="1" x14ac:dyDescent="0.2">
      <c r="A44" s="9"/>
      <c r="B44" s="29" t="s">
        <v>84</v>
      </c>
      <c r="C44" s="9"/>
      <c r="D44" s="9"/>
      <c r="E44" s="12" t="s">
        <v>83</v>
      </c>
      <c r="G44" s="84" t="s">
        <v>1</v>
      </c>
    </row>
    <row r="45" spans="1:8" ht="12.75" customHeight="1" x14ac:dyDescent="0.2">
      <c r="A45" s="9"/>
      <c r="B45" s="29" t="s">
        <v>82</v>
      </c>
      <c r="C45" s="9"/>
      <c r="D45" s="9"/>
      <c r="E45" s="12" t="s">
        <v>855</v>
      </c>
      <c r="G45" s="30">
        <v>1500</v>
      </c>
      <c r="H45" s="1" t="s">
        <v>444</v>
      </c>
    </row>
    <row r="46" spans="1:8" ht="12.75" customHeight="1" x14ac:dyDescent="0.2">
      <c r="A46" s="9"/>
      <c r="B46" s="29" t="s">
        <v>81</v>
      </c>
      <c r="C46" s="9"/>
      <c r="D46" s="9"/>
      <c r="E46" s="12" t="s">
        <v>70</v>
      </c>
      <c r="G46" s="84" t="s">
        <v>1</v>
      </c>
    </row>
    <row r="47" spans="1:8" ht="12.75" customHeight="1" x14ac:dyDescent="0.2">
      <c r="A47" s="9"/>
      <c r="B47" s="29" t="s">
        <v>80</v>
      </c>
      <c r="C47" s="9"/>
      <c r="D47" s="9"/>
      <c r="E47" s="12" t="s">
        <v>79</v>
      </c>
      <c r="G47" s="84" t="s">
        <v>1</v>
      </c>
    </row>
    <row r="48" spans="1:8" ht="12.75" customHeight="1" x14ac:dyDescent="0.2">
      <c r="A48" s="9"/>
      <c r="B48" s="29" t="s">
        <v>78</v>
      </c>
      <c r="C48" s="9"/>
      <c r="D48" s="9"/>
      <c r="E48" s="12" t="s">
        <v>76</v>
      </c>
      <c r="G48" s="84">
        <v>1</v>
      </c>
      <c r="H48" s="1" t="s">
        <v>455</v>
      </c>
    </row>
    <row r="49" spans="1:8" ht="12.75" customHeight="1" x14ac:dyDescent="0.2">
      <c r="A49" s="9"/>
      <c r="B49" s="29" t="s">
        <v>77</v>
      </c>
      <c r="C49" s="9"/>
      <c r="D49" s="9"/>
      <c r="E49" s="12" t="s">
        <v>76</v>
      </c>
      <c r="G49" s="86">
        <v>0.39400000000000002</v>
      </c>
      <c r="H49" s="108" t="s">
        <v>443</v>
      </c>
    </row>
    <row r="50" spans="1:8" ht="12.75" customHeight="1" x14ac:dyDescent="0.2">
      <c r="A50" s="9"/>
      <c r="B50" s="29" t="s">
        <v>611</v>
      </c>
      <c r="C50" s="9"/>
      <c r="D50" s="9"/>
      <c r="E50" s="12" t="s">
        <v>76</v>
      </c>
      <c r="G50" s="84">
        <v>1</v>
      </c>
      <c r="H50" s="1" t="s">
        <v>454</v>
      </c>
    </row>
    <row r="51" spans="1:8" ht="12.75" customHeight="1" x14ac:dyDescent="0.2">
      <c r="A51" s="9"/>
      <c r="B51" s="29" t="s">
        <v>606</v>
      </c>
      <c r="C51" s="9"/>
      <c r="D51" s="9"/>
      <c r="E51" s="12"/>
      <c r="G51" s="84">
        <v>0</v>
      </c>
      <c r="H51" s="1" t="s">
        <v>444</v>
      </c>
    </row>
    <row r="52" spans="1:8" ht="12.75" customHeight="1" x14ac:dyDescent="0.2">
      <c r="A52" s="9"/>
      <c r="B52" s="9"/>
      <c r="C52" s="9"/>
      <c r="D52" s="9"/>
      <c r="E52" s="12"/>
      <c r="G52" s="9"/>
    </row>
    <row r="53" spans="1:8" ht="12.75" customHeight="1" x14ac:dyDescent="0.2">
      <c r="A53" s="31" t="s">
        <v>75</v>
      </c>
      <c r="B53" s="9"/>
      <c r="C53" s="9"/>
      <c r="D53" s="9"/>
      <c r="E53" s="12"/>
      <c r="G53" s="9"/>
    </row>
    <row r="54" spans="1:8" ht="12.75" customHeight="1" x14ac:dyDescent="0.2">
      <c r="A54" s="9"/>
      <c r="B54" s="31" t="s">
        <v>74</v>
      </c>
      <c r="C54" s="9"/>
      <c r="D54" s="9"/>
      <c r="E54" s="12" t="s">
        <v>1</v>
      </c>
      <c r="G54" s="30">
        <v>0</v>
      </c>
      <c r="H54" s="1" t="s">
        <v>416</v>
      </c>
    </row>
    <row r="55" spans="1:8" ht="12.75" customHeight="1" x14ac:dyDescent="0.2">
      <c r="A55" s="9"/>
      <c r="B55" s="31" t="s">
        <v>73</v>
      </c>
      <c r="C55" s="9"/>
      <c r="D55" s="9"/>
      <c r="E55" s="12" t="s">
        <v>1</v>
      </c>
      <c r="G55" s="30">
        <v>1</v>
      </c>
      <c r="H55" s="1" t="s">
        <v>417</v>
      </c>
    </row>
    <row r="56" spans="1:8" ht="12.75" customHeight="1" x14ac:dyDescent="0.2">
      <c r="A56" s="9"/>
      <c r="B56" s="29" t="s">
        <v>72</v>
      </c>
      <c r="C56" s="9"/>
      <c r="D56" s="9"/>
      <c r="E56" s="12" t="s">
        <v>70</v>
      </c>
      <c r="G56" s="11">
        <v>203.5</v>
      </c>
      <c r="H56" s="1" t="s">
        <v>450</v>
      </c>
    </row>
    <row r="57" spans="1:8" ht="12.75" customHeight="1" x14ac:dyDescent="0.2">
      <c r="A57" s="9"/>
      <c r="B57" s="29" t="s">
        <v>71</v>
      </c>
      <c r="C57" s="9"/>
      <c r="D57" s="9"/>
      <c r="E57" s="12" t="s">
        <v>70</v>
      </c>
      <c r="F57" s="28"/>
      <c r="G57" s="84">
        <v>0</v>
      </c>
      <c r="H57" s="1" t="s">
        <v>425</v>
      </c>
    </row>
    <row r="58" spans="1:8" ht="12.75" customHeight="1" x14ac:dyDescent="0.2">
      <c r="A58" s="9"/>
      <c r="B58" s="10"/>
      <c r="C58" s="9"/>
      <c r="D58" s="9"/>
      <c r="E58" s="12"/>
      <c r="F58" s="8"/>
      <c r="G58" s="27"/>
    </row>
    <row r="59" spans="1:8" ht="12.75" customHeight="1" x14ac:dyDescent="0.2">
      <c r="A59" s="9" t="s">
        <v>69</v>
      </c>
      <c r="B59" s="10"/>
      <c r="C59" s="9"/>
      <c r="D59" s="9"/>
      <c r="E59" s="12"/>
      <c r="F59" s="8"/>
      <c r="G59" s="25"/>
    </row>
    <row r="60" spans="1:8" ht="12.75" customHeight="1" x14ac:dyDescent="0.2">
      <c r="A60" s="9"/>
      <c r="B60" s="21" t="s">
        <v>68</v>
      </c>
      <c r="C60" s="9"/>
      <c r="D60" s="9"/>
      <c r="E60" s="12"/>
      <c r="F60" s="8"/>
      <c r="G60" s="23"/>
    </row>
    <row r="61" spans="1:8" ht="12.75" customHeight="1" x14ac:dyDescent="0.2">
      <c r="A61" s="9"/>
      <c r="B61" s="21"/>
      <c r="C61" s="21" t="s">
        <v>67</v>
      </c>
      <c r="D61" s="9"/>
      <c r="E61" s="12" t="s">
        <v>1</v>
      </c>
      <c r="F61" s="8"/>
      <c r="G61" s="18">
        <v>1</v>
      </c>
      <c r="H61" s="1" t="s">
        <v>435</v>
      </c>
    </row>
    <row r="62" spans="1:8" ht="12.75" customHeight="1" x14ac:dyDescent="0.2">
      <c r="A62" s="9"/>
      <c r="B62" s="21"/>
      <c r="C62" s="21" t="s">
        <v>66</v>
      </c>
      <c r="D62" s="9"/>
      <c r="E62" s="12" t="s">
        <v>1</v>
      </c>
      <c r="F62" s="8"/>
      <c r="G62" s="18">
        <v>0</v>
      </c>
    </row>
    <row r="63" spans="1:8" ht="12.75" customHeight="1" x14ac:dyDescent="0.2">
      <c r="A63" s="9"/>
      <c r="B63" s="21"/>
      <c r="C63" s="21" t="s">
        <v>65</v>
      </c>
      <c r="D63" s="9"/>
      <c r="E63" s="12" t="s">
        <v>1</v>
      </c>
      <c r="F63" s="8"/>
      <c r="G63" s="18">
        <v>0</v>
      </c>
    </row>
    <row r="64" spans="1:8" ht="12.75" customHeight="1" x14ac:dyDescent="0.2">
      <c r="A64" s="9"/>
      <c r="B64" s="21" t="s">
        <v>64</v>
      </c>
      <c r="C64" s="21"/>
      <c r="D64" s="9"/>
      <c r="E64" s="12"/>
      <c r="F64" s="8"/>
      <c r="G64" s="13"/>
    </row>
    <row r="65" spans="1:8" ht="12.75" customHeight="1" x14ac:dyDescent="0.2">
      <c r="A65" s="9"/>
      <c r="B65" s="21"/>
      <c r="C65" s="21" t="s">
        <v>63</v>
      </c>
      <c r="D65" s="9"/>
      <c r="E65" s="12" t="s">
        <v>1</v>
      </c>
      <c r="F65" s="8"/>
      <c r="G65" s="18">
        <v>1</v>
      </c>
      <c r="H65" s="1" t="s">
        <v>434</v>
      </c>
    </row>
    <row r="66" spans="1:8" ht="12.75" customHeight="1" x14ac:dyDescent="0.2">
      <c r="A66" s="9"/>
      <c r="B66" s="21"/>
      <c r="C66" s="21" t="s">
        <v>62</v>
      </c>
      <c r="D66" s="9"/>
      <c r="E66" s="12" t="s">
        <v>1</v>
      </c>
      <c r="F66" s="8"/>
      <c r="G66" s="18">
        <v>0</v>
      </c>
    </row>
    <row r="67" spans="1:8" ht="12.75" customHeight="1" x14ac:dyDescent="0.2">
      <c r="A67" s="9"/>
      <c r="B67" s="21"/>
      <c r="C67" s="21" t="s">
        <v>61</v>
      </c>
      <c r="D67" s="9"/>
      <c r="E67" s="12" t="s">
        <v>1</v>
      </c>
      <c r="F67" s="8"/>
      <c r="G67" s="18">
        <v>0</v>
      </c>
    </row>
    <row r="68" spans="1:8" ht="12.75" customHeight="1" x14ac:dyDescent="0.2">
      <c r="A68" s="16"/>
      <c r="B68" s="19"/>
      <c r="C68" s="19"/>
      <c r="D68" s="16"/>
      <c r="E68" s="15"/>
      <c r="F68" s="8"/>
      <c r="G68" s="87"/>
    </row>
    <row r="69" spans="1:8" ht="12.75" customHeight="1" x14ac:dyDescent="0.2">
      <c r="A69" s="16" t="s">
        <v>60</v>
      </c>
      <c r="B69" s="19"/>
      <c r="C69" s="16"/>
      <c r="D69" s="16"/>
      <c r="E69" s="15"/>
      <c r="F69" s="8"/>
      <c r="G69" s="8"/>
    </row>
    <row r="70" spans="1:8" ht="12.75" customHeight="1" x14ac:dyDescent="0.2">
      <c r="A70" s="16"/>
      <c r="B70" s="17" t="s">
        <v>59</v>
      </c>
      <c r="C70" s="16"/>
      <c r="D70" s="16"/>
      <c r="E70" s="15"/>
      <c r="F70" s="8"/>
      <c r="G70" s="88"/>
    </row>
    <row r="71" spans="1:8" ht="12.75" customHeight="1" x14ac:dyDescent="0.2">
      <c r="A71" s="9"/>
      <c r="B71" s="10"/>
      <c r="C71" s="9" t="s">
        <v>58</v>
      </c>
      <c r="D71" s="9"/>
      <c r="E71" s="12" t="s">
        <v>1</v>
      </c>
      <c r="F71" s="8"/>
      <c r="G71" s="18">
        <v>1</v>
      </c>
    </row>
    <row r="72" spans="1:8" ht="12.75" customHeight="1" x14ac:dyDescent="0.2">
      <c r="A72" s="9"/>
      <c r="B72" s="10"/>
      <c r="C72" s="9" t="s">
        <v>57</v>
      </c>
      <c r="D72" s="9"/>
      <c r="E72" s="12" t="s">
        <v>1</v>
      </c>
      <c r="F72" s="8"/>
      <c r="G72" s="18">
        <v>0</v>
      </c>
    </row>
    <row r="73" spans="1:8" ht="12.75" customHeight="1" x14ac:dyDescent="0.2">
      <c r="A73" s="9"/>
      <c r="B73" s="10"/>
      <c r="C73" s="9" t="s">
        <v>56</v>
      </c>
      <c r="D73" s="9"/>
      <c r="E73" s="12" t="s">
        <v>1</v>
      </c>
      <c r="F73" s="8"/>
      <c r="G73" s="18">
        <v>0</v>
      </c>
    </row>
    <row r="74" spans="1:8" ht="12.75" customHeight="1" x14ac:dyDescent="0.2">
      <c r="A74" s="9"/>
      <c r="B74" s="10"/>
      <c r="C74" s="9" t="s">
        <v>55</v>
      </c>
      <c r="D74" s="9"/>
      <c r="E74" s="12" t="s">
        <v>1</v>
      </c>
      <c r="F74" s="8"/>
      <c r="G74" s="18">
        <v>0</v>
      </c>
    </row>
    <row r="75" spans="1:8" ht="12.75" customHeight="1" x14ac:dyDescent="0.2">
      <c r="A75" s="9"/>
      <c r="B75" s="17" t="s">
        <v>54</v>
      </c>
      <c r="C75" s="16"/>
      <c r="D75" s="16"/>
      <c r="E75" s="15"/>
      <c r="F75" s="8"/>
      <c r="G75" s="90"/>
    </row>
    <row r="76" spans="1:8" ht="12.75" customHeight="1" x14ac:dyDescent="0.2">
      <c r="A76" s="9"/>
      <c r="B76" s="10"/>
      <c r="C76" s="9" t="s">
        <v>53</v>
      </c>
      <c r="D76" s="9"/>
      <c r="E76" s="12" t="s">
        <v>49</v>
      </c>
      <c r="F76" s="8"/>
      <c r="G76" s="133">
        <v>10014</v>
      </c>
      <c r="H76" s="1" t="s">
        <v>663</v>
      </c>
    </row>
    <row r="77" spans="1:8" ht="12.75" customHeight="1" x14ac:dyDescent="0.2">
      <c r="A77" s="9"/>
      <c r="B77" s="10"/>
      <c r="C77" s="9" t="s">
        <v>52</v>
      </c>
      <c r="D77" s="9"/>
      <c r="E77" s="12" t="s">
        <v>49</v>
      </c>
      <c r="F77" s="8"/>
      <c r="G77" s="18">
        <v>0</v>
      </c>
    </row>
    <row r="78" spans="1:8" ht="12.75" customHeight="1" x14ac:dyDescent="0.2">
      <c r="A78" s="9"/>
      <c r="B78" s="10"/>
      <c r="C78" s="9" t="s">
        <v>51</v>
      </c>
      <c r="D78" s="9"/>
      <c r="E78" s="12" t="s">
        <v>49</v>
      </c>
      <c r="F78" s="8"/>
      <c r="G78" s="18">
        <v>0</v>
      </c>
    </row>
    <row r="79" spans="1:8" ht="12.75" customHeight="1" x14ac:dyDescent="0.2">
      <c r="A79" s="9"/>
      <c r="B79" s="10"/>
      <c r="C79" s="9" t="s">
        <v>50</v>
      </c>
      <c r="D79" s="9"/>
      <c r="E79" s="12" t="s">
        <v>49</v>
      </c>
      <c r="F79" s="8"/>
      <c r="G79" s="18">
        <v>0</v>
      </c>
    </row>
    <row r="80" spans="1:8" ht="12.75" customHeight="1" x14ac:dyDescent="0.2">
      <c r="A80" s="16"/>
      <c r="B80" s="17"/>
      <c r="C80" s="16"/>
      <c r="D80" s="16"/>
      <c r="E80" s="15"/>
      <c r="F80" s="8"/>
      <c r="G80" s="14"/>
    </row>
    <row r="81" spans="1:8" ht="12.75" customHeight="1" x14ac:dyDescent="0.2">
      <c r="A81" s="9" t="s">
        <v>48</v>
      </c>
      <c r="B81" s="10"/>
      <c r="C81" s="9"/>
      <c r="D81" s="9"/>
      <c r="E81" s="12" t="s">
        <v>47</v>
      </c>
      <c r="F81" s="8"/>
      <c r="G81" s="84">
        <v>0.5</v>
      </c>
    </row>
    <row r="82" spans="1:8" ht="12.75" customHeight="1" x14ac:dyDescent="0.2">
      <c r="A82" s="9"/>
      <c r="B82" s="10"/>
      <c r="C82" s="9"/>
      <c r="D82" s="9"/>
      <c r="E82" s="9"/>
      <c r="F82" s="8"/>
      <c r="G82" s="8"/>
      <c r="H82" s="106" t="s">
        <v>428</v>
      </c>
    </row>
    <row r="83" spans="1:8" ht="12.75" customHeight="1" x14ac:dyDescent="0.2">
      <c r="H83" s="1" t="s">
        <v>795</v>
      </c>
    </row>
    <row r="85" spans="1:8" ht="15" x14ac:dyDescent="0.25">
      <c r="A85"/>
      <c r="B85"/>
      <c r="C85"/>
      <c r="D85"/>
      <c r="E85"/>
    </row>
    <row r="86" spans="1:8" ht="15" x14ac:dyDescent="0.25">
      <c r="A86"/>
      <c r="B86" t="s">
        <v>842</v>
      </c>
      <c r="C86" t="s">
        <v>843</v>
      </c>
      <c r="D86" t="s">
        <v>844</v>
      </c>
      <c r="E86" t="s">
        <v>845</v>
      </c>
    </row>
    <row r="87" spans="1:8" ht="15.75" x14ac:dyDescent="0.25">
      <c r="A87" s="186" t="s">
        <v>846</v>
      </c>
      <c r="B87" s="84">
        <v>2</v>
      </c>
      <c r="C87" s="187">
        <v>2.350613278144567</v>
      </c>
      <c r="D87" s="188">
        <f>(B87*$B$96+C87*$B$99)/$B$100</f>
        <v>2.3111411903406314</v>
      </c>
      <c r="E87" s="187">
        <v>2.3536296360042743</v>
      </c>
    </row>
    <row r="88" spans="1:8" ht="15.75" x14ac:dyDescent="0.25">
      <c r="A88" s="189" t="s">
        <v>847</v>
      </c>
      <c r="B88" s="84">
        <v>6</v>
      </c>
      <c r="C88" s="187">
        <v>0</v>
      </c>
      <c r="D88" s="188">
        <f t="shared" ref="D88:D93" si="0">(B88*$B$96+C88*$B$99)/$B$100</f>
        <v>0.67548076923076927</v>
      </c>
      <c r="E88" s="187">
        <v>0</v>
      </c>
    </row>
    <row r="89" spans="1:8" ht="15.75" x14ac:dyDescent="0.25">
      <c r="A89" s="189" t="s">
        <v>848</v>
      </c>
      <c r="B89" s="84">
        <v>84</v>
      </c>
      <c r="C89" s="187">
        <v>97.214625131574778</v>
      </c>
      <c r="D89" s="188">
        <f t="shared" si="0"/>
        <v>95.726920940079381</v>
      </c>
      <c r="E89" s="187">
        <v>97.220632382293161</v>
      </c>
    </row>
    <row r="90" spans="1:8" ht="15.75" x14ac:dyDescent="0.25">
      <c r="A90" s="189" t="s">
        <v>849</v>
      </c>
      <c r="B90" s="84">
        <v>4</v>
      </c>
      <c r="C90" s="187">
        <v>0.43476159028064371</v>
      </c>
      <c r="D90" s="188">
        <f t="shared" si="0"/>
        <v>0.83613658752869635</v>
      </c>
      <c r="E90" s="187">
        <v>0.42573798170255261</v>
      </c>
    </row>
    <row r="91" spans="1:8" ht="15.75" x14ac:dyDescent="0.25">
      <c r="A91" s="189" t="s">
        <v>850</v>
      </c>
      <c r="B91" s="84">
        <v>2</v>
      </c>
      <c r="C91" s="187">
        <v>0</v>
      </c>
      <c r="D91" s="188">
        <f t="shared" si="0"/>
        <v>0.22516025641025642</v>
      </c>
      <c r="E91" s="187">
        <v>0</v>
      </c>
    </row>
    <row r="92" spans="1:8" ht="15.75" x14ac:dyDescent="0.25">
      <c r="A92" s="189" t="s">
        <v>851</v>
      </c>
      <c r="B92" s="84">
        <v>1</v>
      </c>
      <c r="C92" s="187">
        <v>0</v>
      </c>
      <c r="D92" s="188">
        <f t="shared" si="0"/>
        <v>0.11258012820512821</v>
      </c>
      <c r="E92" s="187">
        <v>0</v>
      </c>
    </row>
    <row r="93" spans="1:8" ht="15.75" x14ac:dyDescent="0.25">
      <c r="A93" s="189" t="s">
        <v>852</v>
      </c>
      <c r="B93" s="84">
        <v>1</v>
      </c>
      <c r="C93" s="187">
        <v>0</v>
      </c>
      <c r="D93" s="188">
        <f t="shared" si="0"/>
        <v>0.11258012820512821</v>
      </c>
      <c r="E93" s="187">
        <v>0</v>
      </c>
    </row>
    <row r="94" spans="1:8" ht="15" x14ac:dyDescent="0.25">
      <c r="A94" s="190" t="s">
        <v>727</v>
      </c>
      <c r="B94"/>
      <c r="C94"/>
      <c r="D94">
        <f>SUM(D87:D93)</f>
        <v>99.999999999999986</v>
      </c>
      <c r="E94"/>
    </row>
    <row r="95" spans="1:8" ht="15" x14ac:dyDescent="0.25">
      <c r="A95"/>
      <c r="B95"/>
      <c r="C95"/>
      <c r="D95"/>
      <c r="E95"/>
    </row>
    <row r="96" spans="1:8" ht="15" x14ac:dyDescent="0.25">
      <c r="A96" s="191" t="s">
        <v>853</v>
      </c>
      <c r="B96">
        <v>843</v>
      </c>
      <c r="C96" t="s">
        <v>70</v>
      </c>
      <c r="D96"/>
      <c r="E96"/>
    </row>
    <row r="97" spans="1:5" ht="15" x14ac:dyDescent="0.25">
      <c r="A97" s="191" t="s">
        <v>854</v>
      </c>
      <c r="B97">
        <v>1500</v>
      </c>
      <c r="C97" t="s">
        <v>855</v>
      </c>
      <c r="D97"/>
      <c r="E97"/>
    </row>
    <row r="98" spans="1:5" ht="15" x14ac:dyDescent="0.25">
      <c r="A98" s="191" t="s">
        <v>856</v>
      </c>
      <c r="B98">
        <v>3.43</v>
      </c>
      <c r="C98" t="s">
        <v>83</v>
      </c>
      <c r="D98"/>
      <c r="E98"/>
    </row>
    <row r="99" spans="1:5" ht="15" x14ac:dyDescent="0.25">
      <c r="A99" s="191" t="s">
        <v>857</v>
      </c>
      <c r="B99">
        <f>B97*(B98+1)</f>
        <v>6645</v>
      </c>
      <c r="C99" t="s">
        <v>70</v>
      </c>
      <c r="D99"/>
      <c r="E99"/>
    </row>
    <row r="100" spans="1:5" ht="15" x14ac:dyDescent="0.25">
      <c r="A100" s="191" t="s">
        <v>858</v>
      </c>
      <c r="B100">
        <f>B99+B96</f>
        <v>7488</v>
      </c>
      <c r="C100" t="s">
        <v>70</v>
      </c>
      <c r="D100"/>
      <c r="E100"/>
    </row>
  </sheetData>
  <mergeCells count="3">
    <mergeCell ref="A5:D5"/>
    <mergeCell ref="H22:H23"/>
    <mergeCell ref="H4:H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CA Data Sources</vt:lpstr>
      <vt:lpstr>CA Aliso Canyon - Dominguez</vt:lpstr>
      <vt:lpstr>CA Dyer Creek - Mount Poso</vt:lpstr>
      <vt:lpstr>CA Mountain View - Sawtelle</vt:lpstr>
      <vt:lpstr>CA Seal Beach - Zaca</vt:lpstr>
      <vt:lpstr>CA Federal OCS</vt:lpstr>
      <vt:lpstr>ANS</vt:lpstr>
      <vt:lpstr>Angola-Dalia</vt:lpstr>
      <vt:lpstr>Angola-Girassol</vt:lpstr>
      <vt:lpstr>Angola-Greater Plutonio</vt:lpstr>
      <vt:lpstr>Argentina-Canadon Seco</vt:lpstr>
      <vt:lpstr>Argentina-Escalante</vt:lpstr>
      <vt:lpstr>Argentina-Hydra</vt:lpstr>
      <vt:lpstr>Australia-Pyrenees</vt:lpstr>
      <vt:lpstr>Brazil-Albacora Leste</vt:lpstr>
      <vt:lpstr>Brazil-Frade</vt:lpstr>
      <vt:lpstr>Brazil-Marlim</vt:lpstr>
      <vt:lpstr>Brazil-Marlim Sul</vt:lpstr>
      <vt:lpstr>Brazil-Ostra</vt:lpstr>
      <vt:lpstr>Brazil-Polvo</vt:lpstr>
      <vt:lpstr>Cameroon-Lokele</vt:lpstr>
      <vt:lpstr>Canada-Federated</vt:lpstr>
      <vt:lpstr>Canada-Koch Alberta</vt:lpstr>
      <vt:lpstr>Canada-Mixed Sweet Blend</vt:lpstr>
      <vt:lpstr>Canada-Albian Heavy</vt:lpstr>
      <vt:lpstr>Canada-Cold Lake</vt:lpstr>
      <vt:lpstr>Canada-Suncor Synthetic A &amp; C</vt:lpstr>
      <vt:lpstr>Canada-Syncrude Sweet Premium</vt:lpstr>
      <vt:lpstr>Colombia-Castilla</vt:lpstr>
      <vt:lpstr>Colombia-Vasconia</vt:lpstr>
      <vt:lpstr>Ecuador-Napo</vt:lpstr>
      <vt:lpstr>Ecuador-Oriente</vt:lpstr>
      <vt:lpstr>Iraq-Basra Light</vt:lpstr>
      <vt:lpstr>Kuwait-Eocene</vt:lpstr>
      <vt:lpstr>Kuwait-Ratawi</vt:lpstr>
      <vt:lpstr>Nigeria-Bonny Light</vt:lpstr>
      <vt:lpstr>Oman-Oman</vt:lpstr>
      <vt:lpstr>Peru-Loreto</vt:lpstr>
      <vt:lpstr>Peru-Mayna</vt:lpstr>
      <vt:lpstr>Russia-ESPO</vt:lpstr>
      <vt:lpstr>Saudi Arabia-Arab Extra Light</vt:lpstr>
      <vt:lpstr>Saudi Arabia-Arab Light</vt:lpstr>
      <vt:lpstr>Trinidad-Calypso</vt:lpstr>
      <vt:lpstr>Venezuela-Boscan</vt:lpstr>
      <vt:lpstr>Venezuela-Petrozuata</vt:lpstr>
      <vt:lpstr>Venezuela-Zuata Sweet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2012-07-09T21:39:25Z</dcterms:created>
  <dcterms:modified xsi:type="dcterms:W3CDTF">2012-09-11T22:26:40Z</dcterms:modified>
</cp:coreProperties>
</file>