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cordero\Downloads\"/>
    </mc:Choice>
  </mc:AlternateContent>
  <bookViews>
    <workbookView xWindow="0" yWindow="0" windowWidth="28800" windowHeight="12300"/>
  </bookViews>
  <sheets>
    <sheet name="summary" sheetId="9" r:id="rId1"/>
    <sheet name="Onrd Converted Standards" sheetId="7" state="hidden" r:id="rId2"/>
    <sheet name="Street Sweepers" sheetId="5" state="hidden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A24" i="9" l="1"/>
  <c r="C18" i="9"/>
  <c r="C14" i="9"/>
  <c r="C10" i="9"/>
  <c r="B11" i="7"/>
  <c r="B12" i="7"/>
  <c r="B10" i="7"/>
  <c r="C4" i="7"/>
  <c r="C5" i="7"/>
  <c r="C6" i="7"/>
  <c r="C7" i="7"/>
  <c r="C8" i="7"/>
  <c r="B4" i="7"/>
  <c r="B5" i="7"/>
  <c r="B6" i="7"/>
  <c r="B7" i="7"/>
  <c r="B8" i="7"/>
  <c r="B3" i="7"/>
  <c r="C3" i="7"/>
  <c r="D4" i="7"/>
  <c r="D5" i="7"/>
  <c r="D6" i="7"/>
  <c r="D7" i="7"/>
  <c r="D8" i="7"/>
  <c r="D3" i="7"/>
  <c r="D10" i="5"/>
  <c r="E10" i="5"/>
  <c r="D9" i="5"/>
  <c r="E9" i="5"/>
  <c r="D4" i="5"/>
  <c r="E4" i="5"/>
  <c r="D5" i="5"/>
  <c r="E5" i="5"/>
  <c r="D6" i="5"/>
  <c r="E6" i="5"/>
  <c r="D7" i="5"/>
  <c r="E7" i="5"/>
  <c r="D8" i="5"/>
  <c r="E8" i="5"/>
  <c r="E3" i="5"/>
  <c r="D3" i="5"/>
</calcChain>
</file>

<file path=xl/sharedStrings.xml><?xml version="1.0" encoding="utf-8"?>
<sst xmlns="http://schemas.openxmlformats.org/spreadsheetml/2006/main" count="84" uniqueCount="67">
  <si>
    <t>NOx</t>
  </si>
  <si>
    <t>PM</t>
  </si>
  <si>
    <t>MY</t>
  </si>
  <si>
    <t>PM w/FCF</t>
  </si>
  <si>
    <t>91 93</t>
  </si>
  <si>
    <t>94 97</t>
  </si>
  <si>
    <t>2007+</t>
  </si>
  <si>
    <t>NOx w/FCF</t>
  </si>
  <si>
    <t>FCF CY 2007+</t>
  </si>
  <si>
    <t>Pre 2007</t>
  </si>
  <si>
    <t>07 09</t>
  </si>
  <si>
    <t>2010+</t>
  </si>
  <si>
    <t>Street Sweepers (g/bhp-hr) - Stop and Go applications</t>
  </si>
  <si>
    <t>88 89</t>
  </si>
  <si>
    <t>oct-02 06</t>
  </si>
  <si>
    <t>98 sep-02</t>
  </si>
  <si>
    <t>THC to ROG conversion</t>
  </si>
  <si>
    <t>Diesel NOx = NOx + NMHC * 0.95(NOx Fraction) * 0.93 (Fuel Correction Fraction)</t>
  </si>
  <si>
    <t>Diesel ROG = NOx + NMHC * 0.05 (NNMC Fraction) * 1.35 (ROG = NMHC * 1.35) * 0.72 (Fuel Correction Fraction)</t>
  </si>
  <si>
    <t>Alternative Fuel = NOx + NMHC * 0.80 (NOx Fraction)</t>
  </si>
  <si>
    <t>Diesel PM = PM * 0.75 (Fuel Correction Fraction)</t>
  </si>
  <si>
    <t>EO Certification Level</t>
  </si>
  <si>
    <t>Emission Factor</t>
  </si>
  <si>
    <t>NOx + NMHC</t>
  </si>
  <si>
    <t>Diesel NOx</t>
  </si>
  <si>
    <t>Diesel ROG</t>
  </si>
  <si>
    <t>Alternative Fuel NOx</t>
  </si>
  <si>
    <t>Diesel PM</t>
  </si>
  <si>
    <t>Alternative Fuel PM</t>
  </si>
  <si>
    <t>Diesel</t>
  </si>
  <si>
    <t>TOG</t>
  </si>
  <si>
    <t>THC*1.44</t>
  </si>
  <si>
    <t>ROG</t>
  </si>
  <si>
    <t>THC*1.21</t>
  </si>
  <si>
    <t>All CY</t>
  </si>
  <si>
    <t>Alt Fuel</t>
  </si>
  <si>
    <t>THC*0.99</t>
  </si>
  <si>
    <t>THC*0.09</t>
  </si>
  <si>
    <t>gas 2-s</t>
  </si>
  <si>
    <t>gas 4-s</t>
  </si>
  <si>
    <t>evap</t>
  </si>
  <si>
    <t>THC*1.01</t>
  </si>
  <si>
    <t>THC*1.04</t>
  </si>
  <si>
    <t>THC*0.92</t>
  </si>
  <si>
    <t>THC*0.89</t>
  </si>
  <si>
    <t>gas exh</t>
  </si>
  <si>
    <t>THC*1.09</t>
  </si>
  <si>
    <t>THC*1.12</t>
  </si>
  <si>
    <t>THC*1.00</t>
  </si>
  <si>
    <t>THC*1.10</t>
  </si>
  <si>
    <t>THC*1.14</t>
  </si>
  <si>
    <t>CY 2004+</t>
  </si>
  <si>
    <t>CY 1996-2003</t>
  </si>
  <si>
    <t>Datasource: http://www.arb.ca.gov/ei/speciate/orgprof_10_03_05.xls</t>
  </si>
  <si>
    <t>OFFROAD2007 emission factor file in THC</t>
  </si>
  <si>
    <t>CH4</t>
  </si>
  <si>
    <t>TOG*0</t>
  </si>
  <si>
    <t>TOG*0.00</t>
  </si>
  <si>
    <t>TOG*0.075495</t>
  </si>
  <si>
    <t>TOG*0.7664</t>
  </si>
  <si>
    <t>TOG*0.0558</t>
  </si>
  <si>
    <t>TOG*0.113175</t>
  </si>
  <si>
    <t>TOG*0.077425</t>
  </si>
  <si>
    <t>TOG*0.05717</t>
  </si>
  <si>
    <t>TOG*0.003105</t>
  </si>
  <si>
    <t>&lt; CY 1996</t>
  </si>
  <si>
    <t>Diesel Fuel - Pounds /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</si>
</sst>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</font>
    <font>
      <b/>
      <sz val="12"/>
      <name val="Arial"/>
    </font>
    <font>
      <i/>
      <sz val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quotePrefix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27" sqref="B27"/>
    </sheetView>
  </sheetViews>
  <sheetFormatPr defaultRowHeight="15" x14ac:dyDescent="0.2"/>
  <cols>
    <col min="1" max="1" width="18.7109375" style="18" customWidth="1"/>
    <col min="2" max="3" width="15.7109375" style="19" customWidth="1"/>
    <col min="4" max="4" width="16.5703125" style="18" bestFit="1" customWidth="1"/>
    <col min="5" max="16384" width="9.140625" style="18"/>
  </cols>
  <sheetData>
    <row r="1" spans="1:4" x14ac:dyDescent="0.2">
      <c r="A1" s="18" t="s">
        <v>54</v>
      </c>
    </row>
    <row r="3" spans="1:4" ht="15" customHeight="1" x14ac:dyDescent="0.25">
      <c r="A3" s="20" t="s">
        <v>34</v>
      </c>
      <c r="B3" s="17" t="s">
        <v>30</v>
      </c>
      <c r="C3" s="17" t="s">
        <v>32</v>
      </c>
      <c r="D3" s="27" t="s">
        <v>55</v>
      </c>
    </row>
    <row r="4" spans="1:4" ht="15" customHeight="1" x14ac:dyDescent="0.2">
      <c r="A4" s="21" t="s">
        <v>29</v>
      </c>
      <c r="B4" s="22" t="s">
        <v>31</v>
      </c>
      <c r="C4" s="22" t="s">
        <v>33</v>
      </c>
      <c r="D4" s="28" t="s">
        <v>58</v>
      </c>
    </row>
    <row r="5" spans="1:4" ht="15" customHeight="1" x14ac:dyDescent="0.2">
      <c r="A5" s="23" t="s">
        <v>35</v>
      </c>
      <c r="B5" s="23" t="s">
        <v>36</v>
      </c>
      <c r="C5" s="24" t="s">
        <v>37</v>
      </c>
      <c r="D5" s="28" t="s">
        <v>59</v>
      </c>
    </row>
    <row r="6" spans="1:4" x14ac:dyDescent="0.2">
      <c r="A6" s="19"/>
      <c r="D6" s="28"/>
    </row>
    <row r="7" spans="1:4" ht="15" customHeight="1" x14ac:dyDescent="0.25">
      <c r="A7" s="25" t="s">
        <v>65</v>
      </c>
      <c r="B7" s="17" t="s">
        <v>30</v>
      </c>
      <c r="C7" s="17" t="s">
        <v>32</v>
      </c>
      <c r="D7" s="27" t="s">
        <v>55</v>
      </c>
    </row>
    <row r="8" spans="1:4" ht="15" customHeight="1" x14ac:dyDescent="0.2">
      <c r="A8" s="21" t="s">
        <v>38</v>
      </c>
      <c r="B8" s="22" t="s">
        <v>41</v>
      </c>
      <c r="C8" s="22" t="s">
        <v>43</v>
      </c>
      <c r="D8" s="28" t="s">
        <v>62</v>
      </c>
    </row>
    <row r="9" spans="1:4" ht="15" customHeight="1" x14ac:dyDescent="0.2">
      <c r="A9" s="21" t="s">
        <v>39</v>
      </c>
      <c r="B9" s="22" t="s">
        <v>42</v>
      </c>
      <c r="C9" s="22" t="s">
        <v>44</v>
      </c>
      <c r="D9" s="28" t="s">
        <v>61</v>
      </c>
    </row>
    <row r="10" spans="1:4" ht="15" customHeight="1" x14ac:dyDescent="0.2">
      <c r="A10" s="23" t="s">
        <v>40</v>
      </c>
      <c r="B10" s="24" t="s">
        <v>42</v>
      </c>
      <c r="C10" s="23" t="str">
        <f>B10</f>
        <v>THC*1.04</v>
      </c>
      <c r="D10" s="28" t="s">
        <v>56</v>
      </c>
    </row>
    <row r="11" spans="1:4" x14ac:dyDescent="0.2">
      <c r="A11" s="19"/>
      <c r="D11" s="28"/>
    </row>
    <row r="12" spans="1:4" ht="15" customHeight="1" x14ac:dyDescent="0.25">
      <c r="A12" s="26" t="s">
        <v>52</v>
      </c>
      <c r="B12" s="17" t="s">
        <v>30</v>
      </c>
      <c r="C12" s="17" t="s">
        <v>32</v>
      </c>
      <c r="D12" s="27" t="s">
        <v>55</v>
      </c>
    </row>
    <row r="13" spans="1:4" ht="15" customHeight="1" x14ac:dyDescent="0.2">
      <c r="A13" s="21" t="s">
        <v>45</v>
      </c>
      <c r="B13" s="22" t="s">
        <v>46</v>
      </c>
      <c r="C13" s="22" t="s">
        <v>48</v>
      </c>
      <c r="D13" s="28" t="s">
        <v>60</v>
      </c>
    </row>
    <row r="14" spans="1:4" ht="15" customHeight="1" x14ac:dyDescent="0.2">
      <c r="A14" s="23" t="s">
        <v>40</v>
      </c>
      <c r="B14" s="24" t="s">
        <v>47</v>
      </c>
      <c r="C14" s="23" t="str">
        <f>B14</f>
        <v>THC*1.12</v>
      </c>
      <c r="D14" s="28" t="s">
        <v>57</v>
      </c>
    </row>
    <row r="15" spans="1:4" x14ac:dyDescent="0.2">
      <c r="A15" s="19"/>
      <c r="D15" s="28"/>
    </row>
    <row r="16" spans="1:4" ht="15" customHeight="1" x14ac:dyDescent="0.25">
      <c r="A16" s="26" t="s">
        <v>51</v>
      </c>
      <c r="B16" s="17" t="s">
        <v>30</v>
      </c>
      <c r="C16" s="17" t="s">
        <v>32</v>
      </c>
      <c r="D16" s="27" t="s">
        <v>55</v>
      </c>
    </row>
    <row r="17" spans="1:4" ht="15" customHeight="1" x14ac:dyDescent="0.2">
      <c r="A17" s="21" t="s">
        <v>45</v>
      </c>
      <c r="B17" s="22" t="s">
        <v>49</v>
      </c>
      <c r="C17" s="22" t="s">
        <v>41</v>
      </c>
      <c r="D17" s="28" t="s">
        <v>63</v>
      </c>
    </row>
    <row r="18" spans="1:4" ht="15" customHeight="1" x14ac:dyDescent="0.2">
      <c r="A18" s="23" t="s">
        <v>40</v>
      </c>
      <c r="B18" s="24" t="s">
        <v>50</v>
      </c>
      <c r="C18" s="23" t="str">
        <f>B18</f>
        <v>THC*1.14</v>
      </c>
      <c r="D18" s="28" t="s">
        <v>64</v>
      </c>
    </row>
    <row r="20" spans="1:4" x14ac:dyDescent="0.2">
      <c r="A20" s="18" t="s">
        <v>53</v>
      </c>
    </row>
    <row r="23" spans="1:4" x14ac:dyDescent="0.2">
      <c r="A23" s="18" t="s">
        <v>66</v>
      </c>
    </row>
    <row r="24" spans="1:4" x14ac:dyDescent="0.2">
      <c r="A24" s="18">
        <f>8.34545*0.85</f>
        <v>7.0936324999999991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workbookViewId="0">
      <selection activeCell="F11" sqref="F11"/>
    </sheetView>
  </sheetViews>
  <sheetFormatPr defaultRowHeight="12.75" x14ac:dyDescent="0.2"/>
  <cols>
    <col min="1" max="1" width="17" customWidth="1"/>
    <col min="2" max="2" width="8" bestFit="1" customWidth="1"/>
    <col min="4" max="4" width="13.42578125" customWidth="1"/>
  </cols>
  <sheetData>
    <row r="1" spans="1:4" ht="27" thickTop="1" thickBot="1" x14ac:dyDescent="0.25">
      <c r="A1" s="5" t="s">
        <v>21</v>
      </c>
      <c r="B1" s="29" t="s">
        <v>22</v>
      </c>
      <c r="C1" s="30"/>
      <c r="D1" s="31"/>
    </row>
    <row r="2" spans="1:4" ht="27" thickTop="1" thickBot="1" x14ac:dyDescent="0.25">
      <c r="A2" s="6" t="s">
        <v>23</v>
      </c>
      <c r="B2" s="7" t="s">
        <v>24</v>
      </c>
      <c r="C2" s="7" t="s">
        <v>25</v>
      </c>
      <c r="D2" s="7" t="s">
        <v>26</v>
      </c>
    </row>
    <row r="3" spans="1:4" ht="14.25" thickTop="1" thickBot="1" x14ac:dyDescent="0.25">
      <c r="A3" s="8">
        <v>1.8</v>
      </c>
      <c r="B3" s="14">
        <f t="shared" ref="B3:B8" si="0">A3*0.95*0.93</f>
        <v>1.5903</v>
      </c>
      <c r="C3" s="15">
        <f t="shared" ref="C3:C8" si="1">A3*0.05*1.35*0.72</f>
        <v>8.7480000000000016E-2</v>
      </c>
      <c r="D3" s="16">
        <f t="shared" ref="D3:D8" si="2">A3*0.8</f>
        <v>1.4400000000000002</v>
      </c>
    </row>
    <row r="4" spans="1:4" ht="13.5" thickBot="1" x14ac:dyDescent="0.25">
      <c r="A4" s="8">
        <v>1.5</v>
      </c>
      <c r="B4" s="14">
        <f t="shared" si="0"/>
        <v>1.3252499999999998</v>
      </c>
      <c r="C4" s="15">
        <f t="shared" si="1"/>
        <v>7.2900000000000006E-2</v>
      </c>
      <c r="D4" s="16">
        <f t="shared" si="2"/>
        <v>1.2000000000000002</v>
      </c>
    </row>
    <row r="5" spans="1:4" ht="13.5" thickBot="1" x14ac:dyDescent="0.25">
      <c r="A5" s="8">
        <v>1.2</v>
      </c>
      <c r="B5" s="14">
        <f t="shared" si="0"/>
        <v>1.0602</v>
      </c>
      <c r="C5" s="15">
        <f t="shared" si="1"/>
        <v>5.8319999999999997E-2</v>
      </c>
      <c r="D5" s="16">
        <f t="shared" si="2"/>
        <v>0.96</v>
      </c>
    </row>
    <row r="6" spans="1:4" ht="13.5" thickBot="1" x14ac:dyDescent="0.25">
      <c r="A6" s="8">
        <v>0.9</v>
      </c>
      <c r="B6" s="14">
        <f t="shared" si="0"/>
        <v>0.79515000000000002</v>
      </c>
      <c r="C6" s="15">
        <f t="shared" si="1"/>
        <v>4.3740000000000008E-2</v>
      </c>
      <c r="D6" s="16">
        <f t="shared" si="2"/>
        <v>0.72000000000000008</v>
      </c>
    </row>
    <row r="7" spans="1:4" ht="13.5" thickBot="1" x14ac:dyDescent="0.25">
      <c r="A7" s="8">
        <v>0.6</v>
      </c>
      <c r="B7" s="14">
        <f t="shared" si="0"/>
        <v>0.53010000000000002</v>
      </c>
      <c r="C7" s="15">
        <f t="shared" si="1"/>
        <v>2.9159999999999998E-2</v>
      </c>
      <c r="D7" s="16">
        <f t="shared" si="2"/>
        <v>0.48</v>
      </c>
    </row>
    <row r="8" spans="1:4" ht="13.5" thickBot="1" x14ac:dyDescent="0.25">
      <c r="A8" s="11">
        <v>0.3</v>
      </c>
      <c r="B8" s="14">
        <f t="shared" si="0"/>
        <v>0.26505000000000001</v>
      </c>
      <c r="C8" s="15">
        <f t="shared" si="1"/>
        <v>1.4579999999999999E-2</v>
      </c>
      <c r="D8" s="16">
        <f t="shared" si="2"/>
        <v>0.24</v>
      </c>
    </row>
    <row r="9" spans="1:4" ht="39.75" thickTop="1" thickBot="1" x14ac:dyDescent="0.25">
      <c r="A9" s="6" t="s">
        <v>1</v>
      </c>
      <c r="B9" s="7" t="s">
        <v>27</v>
      </c>
      <c r="C9" s="7" t="s">
        <v>28</v>
      </c>
      <c r="D9" s="13"/>
    </row>
    <row r="10" spans="1:4" ht="14.25" thickTop="1" thickBot="1" x14ac:dyDescent="0.25">
      <c r="A10" s="8">
        <v>0.3</v>
      </c>
      <c r="B10" s="15">
        <f>A10*0.75</f>
        <v>0.22499999999999998</v>
      </c>
      <c r="C10" s="9">
        <v>0.3</v>
      </c>
      <c r="D10" s="10"/>
    </row>
    <row r="11" spans="1:4" ht="13.5" thickBot="1" x14ac:dyDescent="0.25">
      <c r="A11" s="8">
        <v>0.2</v>
      </c>
      <c r="B11" s="15">
        <f>A11*0.75</f>
        <v>0.15000000000000002</v>
      </c>
      <c r="C11" s="9">
        <v>0.2</v>
      </c>
      <c r="D11" s="10"/>
    </row>
    <row r="12" spans="1:4" ht="13.5" thickBot="1" x14ac:dyDescent="0.25">
      <c r="A12" s="11">
        <v>0.1</v>
      </c>
      <c r="B12" s="15">
        <f>A12*0.75</f>
        <v>7.5000000000000011E-2</v>
      </c>
      <c r="C12" s="12">
        <v>0.1</v>
      </c>
      <c r="D12" s="13"/>
    </row>
    <row r="13" spans="1:4" ht="13.5" thickTop="1" x14ac:dyDescent="0.2">
      <c r="A13" s="4" t="s">
        <v>17</v>
      </c>
    </row>
    <row r="14" spans="1:4" x14ac:dyDescent="0.2">
      <c r="A14" s="4" t="s">
        <v>18</v>
      </c>
    </row>
    <row r="15" spans="1:4" x14ac:dyDescent="0.2">
      <c r="A15" s="4" t="s">
        <v>19</v>
      </c>
    </row>
    <row r="16" spans="1:4" x14ac:dyDescent="0.2">
      <c r="A16" s="4" t="s">
        <v>20</v>
      </c>
    </row>
  </sheetData>
  <mergeCells count="1">
    <mergeCell ref="B1:D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2" sqref="A2"/>
    </sheetView>
  </sheetViews>
  <sheetFormatPr defaultRowHeight="12.75" x14ac:dyDescent="0.2"/>
  <cols>
    <col min="4" max="4" width="9.140625" style="2"/>
    <col min="5" max="5" width="9.140625" style="3"/>
  </cols>
  <sheetData>
    <row r="1" spans="1:5" x14ac:dyDescent="0.2">
      <c r="A1" t="s">
        <v>12</v>
      </c>
    </row>
    <row r="2" spans="1:5" x14ac:dyDescent="0.2">
      <c r="A2" t="s">
        <v>2</v>
      </c>
      <c r="B2" t="s">
        <v>0</v>
      </c>
      <c r="C2" t="s">
        <v>1</v>
      </c>
      <c r="D2" s="2" t="s">
        <v>7</v>
      </c>
      <c r="E2" s="3" t="s">
        <v>3</v>
      </c>
    </row>
    <row r="3" spans="1:5" x14ac:dyDescent="0.2">
      <c r="A3" t="s">
        <v>13</v>
      </c>
      <c r="B3">
        <v>10.7</v>
      </c>
      <c r="C3">
        <v>0.6</v>
      </c>
      <c r="D3" s="2">
        <f t="shared" ref="D3:D8" si="0">B3*$B$15</f>
        <v>9.9510000000000005</v>
      </c>
      <c r="E3" s="3">
        <f t="shared" ref="E3:E8" si="1">C3*$C$15</f>
        <v>0.432</v>
      </c>
    </row>
    <row r="4" spans="1:5" x14ac:dyDescent="0.2">
      <c r="A4">
        <v>1990</v>
      </c>
      <c r="B4">
        <v>6</v>
      </c>
      <c r="C4">
        <v>0.6</v>
      </c>
      <c r="D4" s="2">
        <f t="shared" si="0"/>
        <v>5.58</v>
      </c>
      <c r="E4" s="3">
        <f t="shared" si="1"/>
        <v>0.432</v>
      </c>
    </row>
    <row r="5" spans="1:5" x14ac:dyDescent="0.2">
      <c r="A5" t="s">
        <v>4</v>
      </c>
      <c r="B5">
        <v>5</v>
      </c>
      <c r="C5">
        <v>0.25</v>
      </c>
      <c r="D5" s="2">
        <f t="shared" si="0"/>
        <v>4.6500000000000004</v>
      </c>
      <c r="E5" s="3">
        <f t="shared" si="1"/>
        <v>0.18</v>
      </c>
    </row>
    <row r="6" spans="1:5" x14ac:dyDescent="0.2">
      <c r="A6" t="s">
        <v>5</v>
      </c>
      <c r="B6">
        <v>5</v>
      </c>
      <c r="C6">
        <v>0.1</v>
      </c>
      <c r="D6" s="2">
        <f t="shared" si="0"/>
        <v>4.6500000000000004</v>
      </c>
      <c r="E6" s="3">
        <f t="shared" si="1"/>
        <v>7.1999999999999995E-2</v>
      </c>
    </row>
    <row r="7" spans="1:5" x14ac:dyDescent="0.2">
      <c r="A7" s="1" t="s">
        <v>15</v>
      </c>
      <c r="B7">
        <v>4</v>
      </c>
      <c r="C7">
        <v>0.1</v>
      </c>
      <c r="D7" s="2">
        <f t="shared" si="0"/>
        <v>3.72</v>
      </c>
      <c r="E7" s="3">
        <f t="shared" si="1"/>
        <v>7.1999999999999995E-2</v>
      </c>
    </row>
    <row r="8" spans="1:5" x14ac:dyDescent="0.2">
      <c r="A8" t="s">
        <v>14</v>
      </c>
      <c r="B8">
        <v>2.2000000000000002</v>
      </c>
      <c r="C8">
        <v>0.1</v>
      </c>
      <c r="D8" s="2">
        <f t="shared" si="0"/>
        <v>2.0460000000000003</v>
      </c>
      <c r="E8" s="3">
        <f t="shared" si="1"/>
        <v>7.1999999999999995E-2</v>
      </c>
    </row>
    <row r="9" spans="1:5" x14ac:dyDescent="0.2">
      <c r="A9" t="s">
        <v>10</v>
      </c>
      <c r="B9">
        <v>1.2</v>
      </c>
      <c r="C9">
        <v>0.01</v>
      </c>
      <c r="D9" s="2">
        <f>B9*$B$16</f>
        <v>1.1160000000000001</v>
      </c>
      <c r="E9" s="3">
        <f>C9*$C$16</f>
        <v>8.0000000000000002E-3</v>
      </c>
    </row>
    <row r="10" spans="1:5" x14ac:dyDescent="0.2">
      <c r="A10" t="s">
        <v>11</v>
      </c>
      <c r="B10">
        <v>0.2</v>
      </c>
      <c r="C10">
        <v>0.01</v>
      </c>
      <c r="D10" s="2">
        <f>B10*$B$16</f>
        <v>0.18600000000000003</v>
      </c>
      <c r="E10" s="3">
        <f>C10*$C$16</f>
        <v>8.0000000000000002E-3</v>
      </c>
    </row>
    <row r="13" spans="1:5" x14ac:dyDescent="0.2">
      <c r="A13" t="s">
        <v>8</v>
      </c>
    </row>
    <row r="14" spans="1:5" x14ac:dyDescent="0.2">
      <c r="B14" t="s">
        <v>0</v>
      </c>
      <c r="C14" t="s">
        <v>1</v>
      </c>
    </row>
    <row r="15" spans="1:5" x14ac:dyDescent="0.2">
      <c r="A15" t="s">
        <v>9</v>
      </c>
      <c r="B15">
        <v>0.93</v>
      </c>
      <c r="C15">
        <v>0.72</v>
      </c>
    </row>
    <row r="16" spans="1:5" x14ac:dyDescent="0.2">
      <c r="A16" t="s">
        <v>6</v>
      </c>
      <c r="B16">
        <v>0.93</v>
      </c>
      <c r="C16">
        <v>0.8</v>
      </c>
    </row>
    <row r="18" spans="1:1" x14ac:dyDescent="0.2">
      <c r="A18" t="s">
        <v>16</v>
      </c>
    </row>
    <row r="19" spans="1:1" x14ac:dyDescent="0.2">
      <c r="A19">
        <v>1.2663899999999999</v>
      </c>
    </row>
  </sheetData>
  <phoneticPr fontId="1" type="noConversion"/>
  <pageMargins left="0.75" right="0.75" top="1" bottom="1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Onrd Converted Standards</vt:lpstr>
      <vt:lpstr>Street Sweepers</vt:lpstr>
    </vt:vector>
  </TitlesOfParts>
  <Company>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</dc:creator>
  <cp:lastModifiedBy>Cordero, Manuel@ARB</cp:lastModifiedBy>
  <cp:lastPrinted>2007-01-08T19:52:47Z</cp:lastPrinted>
  <dcterms:created xsi:type="dcterms:W3CDTF">2005-07-01T17:09:32Z</dcterms:created>
  <dcterms:modified xsi:type="dcterms:W3CDTF">2020-06-26T13:14:57Z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2c27f2ed-0fbd-4c52-be44-961f51c64d5b</vt:lpwstr>
  </property>
</Properties>
</file>