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oardwide\arb\LCFS\Market_Sensitive_Data\Program_Analyses\Quarterly Summaries\2023\Q4\Management Review\Posting files\"/>
    </mc:Choice>
  </mc:AlternateContent>
  <xr:revisionPtr revIDLastSave="0" documentId="13_ncr:1_{1C7B1C95-A647-41B0-9DAB-CC99CC536F62}" xr6:coauthVersionLast="47" xr6:coauthVersionMax="47" xr10:uidLastSave="{00000000-0000-0000-0000-000000000000}"/>
  <bookViews>
    <workbookView xWindow="-28920" yWindow="1755" windowWidth="29040" windowHeight="15840" activeTab="1" xr2:uid="{00000000-000D-0000-FFFF-FFFF00000000}"/>
  </bookViews>
  <sheets>
    <sheet name="Fig6" sheetId="1" r:id="rId1"/>
    <sheet name="Fig6 Volume" sheetId="2" r:id="rId2"/>
  </sheets>
  <definedNames>
    <definedName name="_xlnm.Print_Titles" localSheetId="0">'Fig6'!#REF!</definedName>
    <definedName name="_xlnm.Print_Titles" localSheetId="1">'Fig6 Volume'!#REF!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2" l="1"/>
  <c r="N26" i="2"/>
  <c r="N25" i="2"/>
  <c r="N24" i="2"/>
  <c r="N23" i="2"/>
  <c r="N22" i="2"/>
  <c r="N21" i="2"/>
  <c r="N20" i="2"/>
  <c r="N22" i="1"/>
  <c r="N28" i="1" s="1"/>
  <c r="N26" i="1"/>
  <c r="N25" i="1"/>
  <c r="N24" i="1"/>
  <c r="N23" i="1"/>
  <c r="N21" i="1"/>
  <c r="N20" i="1"/>
  <c r="M26" i="2"/>
  <c r="M25" i="2"/>
  <c r="M24" i="2"/>
  <c r="M23" i="2"/>
  <c r="M22" i="2"/>
  <c r="M21" i="2"/>
  <c r="M20" i="2"/>
  <c r="K28" i="1"/>
  <c r="M26" i="1"/>
  <c r="M25" i="1"/>
  <c r="M24" i="1"/>
  <c r="M23" i="1"/>
  <c r="M22" i="1"/>
  <c r="M21" i="1"/>
  <c r="M20" i="1"/>
  <c r="L26" i="2"/>
  <c r="K26" i="2"/>
  <c r="J26" i="2"/>
  <c r="I26" i="2"/>
  <c r="H26" i="2"/>
  <c r="G26" i="2"/>
  <c r="F26" i="2"/>
  <c r="E26" i="2"/>
  <c r="D26" i="2"/>
  <c r="C26" i="2"/>
  <c r="B26" i="2"/>
  <c r="L25" i="2"/>
  <c r="K25" i="2"/>
  <c r="J25" i="2"/>
  <c r="I25" i="2"/>
  <c r="H25" i="2"/>
  <c r="G25" i="2"/>
  <c r="F25" i="2"/>
  <c r="E25" i="2"/>
  <c r="D25" i="2"/>
  <c r="C25" i="2"/>
  <c r="B25" i="2"/>
  <c r="L24" i="2"/>
  <c r="K24" i="2"/>
  <c r="J24" i="2"/>
  <c r="I24" i="2"/>
  <c r="H24" i="2"/>
  <c r="G24" i="2"/>
  <c r="F24" i="2"/>
  <c r="E24" i="2"/>
  <c r="D24" i="2"/>
  <c r="C24" i="2"/>
  <c r="B24" i="2"/>
  <c r="L23" i="2"/>
  <c r="K23" i="2"/>
  <c r="J23" i="2"/>
  <c r="I23" i="2"/>
  <c r="H23" i="2"/>
  <c r="G23" i="2"/>
  <c r="F23" i="2"/>
  <c r="E23" i="2"/>
  <c r="D23" i="2"/>
  <c r="C23" i="2"/>
  <c r="B23" i="2"/>
  <c r="L22" i="2"/>
  <c r="K22" i="2"/>
  <c r="J22" i="2"/>
  <c r="I22" i="2"/>
  <c r="H22" i="2"/>
  <c r="G22" i="2"/>
  <c r="F22" i="2"/>
  <c r="E22" i="2"/>
  <c r="D22" i="2"/>
  <c r="C22" i="2"/>
  <c r="B22" i="2"/>
  <c r="L21" i="2"/>
  <c r="K21" i="2"/>
  <c r="J21" i="2"/>
  <c r="I21" i="2"/>
  <c r="H21" i="2"/>
  <c r="G21" i="2"/>
  <c r="F21" i="2"/>
  <c r="E21" i="2"/>
  <c r="D21" i="2"/>
  <c r="C21" i="2"/>
  <c r="B21" i="2"/>
  <c r="L20" i="2"/>
  <c r="K20" i="2"/>
  <c r="J20" i="2"/>
  <c r="I20" i="2"/>
  <c r="H20" i="2"/>
  <c r="G20" i="2"/>
  <c r="F20" i="2"/>
  <c r="E20" i="2"/>
  <c r="D20" i="2"/>
  <c r="C20" i="2"/>
  <c r="B20" i="2"/>
  <c r="L26" i="1"/>
  <c r="L25" i="1"/>
  <c r="L24" i="1"/>
  <c r="L23" i="1"/>
  <c r="L22" i="1"/>
  <c r="L21" i="1"/>
  <c r="L20" i="1"/>
  <c r="K26" i="1"/>
  <c r="K25" i="1"/>
  <c r="K24" i="1"/>
  <c r="K23" i="1"/>
  <c r="K22" i="1"/>
  <c r="K21" i="1"/>
  <c r="K20" i="1"/>
  <c r="M28" i="2" l="1"/>
  <c r="L28" i="2"/>
  <c r="K28" i="2"/>
  <c r="M28" i="1"/>
  <c r="L28" i="1"/>
  <c r="I24" i="1"/>
  <c r="I23" i="1"/>
  <c r="J24" i="1"/>
  <c r="J23" i="1"/>
  <c r="G24" i="1"/>
  <c r="J26" i="1" l="1"/>
  <c r="J25" i="1"/>
  <c r="J22" i="1"/>
  <c r="J21" i="1"/>
  <c r="J20" i="1"/>
  <c r="I26" i="1" l="1"/>
  <c r="I25" i="1"/>
  <c r="I22" i="1"/>
  <c r="I21" i="1"/>
  <c r="I20" i="1"/>
  <c r="H26" i="1" l="1"/>
  <c r="H25" i="1"/>
  <c r="H21" i="1"/>
  <c r="H24" i="1"/>
  <c r="H23" i="1"/>
  <c r="H22" i="1"/>
  <c r="H20" i="1"/>
  <c r="G22" i="1" l="1"/>
  <c r="F22" i="1"/>
  <c r="E22" i="1"/>
  <c r="D22" i="1"/>
  <c r="C22" i="1"/>
  <c r="B22" i="1"/>
  <c r="G26" i="1"/>
  <c r="F26" i="1"/>
  <c r="E26" i="1"/>
  <c r="D26" i="1"/>
  <c r="C26" i="1"/>
  <c r="B26" i="1"/>
  <c r="G25" i="1"/>
  <c r="F25" i="1"/>
  <c r="E25" i="1"/>
  <c r="D25" i="1"/>
  <c r="C25" i="1"/>
  <c r="B25" i="1"/>
  <c r="G23" i="1"/>
  <c r="F23" i="1"/>
  <c r="E23" i="1"/>
  <c r="D23" i="1"/>
  <c r="C23" i="1"/>
  <c r="B23" i="1"/>
  <c r="G21" i="1"/>
  <c r="F21" i="1"/>
  <c r="E21" i="1"/>
  <c r="D21" i="1"/>
  <c r="C21" i="1"/>
  <c r="B21" i="1"/>
  <c r="G20" i="1"/>
  <c r="F20" i="1"/>
  <c r="E20" i="1"/>
  <c r="D20" i="1"/>
  <c r="C20" i="1"/>
  <c r="B20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<sst xmlns="http://schemas.openxmlformats.org/spreadsheetml/2006/main" count="181" uniqueCount="34">
  <si>
    <t>Fig. 6 - BD &amp; RD Credit Generation by Feedstock</t>
  </si>
  <si>
    <t>Source: "Feedstock" tab</t>
  </si>
  <si>
    <t>Credits</t>
  </si>
  <si>
    <t>Units</t>
  </si>
  <si>
    <t>Feedstock type</t>
  </si>
  <si>
    <t/>
  </si>
  <si>
    <t>Q1</t>
  </si>
  <si>
    <t>Q2</t>
  </si>
  <si>
    <t>Q3</t>
  </si>
  <si>
    <t>Q4</t>
  </si>
  <si>
    <t>Annual Credits (MMT) for each feedstock of BD and RD</t>
  </si>
  <si>
    <t>Canola</t>
  </si>
  <si>
    <t>Distiller's Corn Oil</t>
  </si>
  <si>
    <t>Fish Oil</t>
  </si>
  <si>
    <t>Soy</t>
  </si>
  <si>
    <t>Other</t>
  </si>
  <si>
    <t>Tallow</t>
  </si>
  <si>
    <t>UCO</t>
  </si>
  <si>
    <t>BD – Other</t>
  </si>
  <si>
    <t>MT</t>
  </si>
  <si>
    <t>BD-Canola</t>
  </si>
  <si>
    <t>BD-Corn Oil</t>
  </si>
  <si>
    <t>BD-Soy</t>
  </si>
  <si>
    <t>BD-Tallow</t>
  </si>
  <si>
    <t>BD-UCO</t>
  </si>
  <si>
    <t>RNWD – Corn Oil</t>
  </si>
  <si>
    <t>RNWD – Fish Oil</t>
  </si>
  <si>
    <t>RNWD – Other</t>
  </si>
  <si>
    <t>RNWD – Tallow</t>
  </si>
  <si>
    <t>RNWD – UCO</t>
  </si>
  <si>
    <t>RNWD – Soy</t>
  </si>
  <si>
    <t>Annual Volume (Mgal) for each feedstock of BD and RD</t>
  </si>
  <si>
    <t>Volume</t>
  </si>
  <si>
    <t>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</si>
</sst>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CB"/>
        <bgColor rgb="FFFFC0CB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43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0" fontId="6" fillId="2" borderId="1" xfId="0" applyFont="1" applyFill="1" applyBorder="1" applyAlignment="1">
      <alignment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5862147666325"/>
          <c:y val="7.3581094689594978E-2"/>
          <c:w val="0.64027472116077533"/>
          <c:h val="0.8043645640519052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'Fig6'!$A$26</c:f>
              <c:strCache>
                <c:ptCount val="1"/>
                <c:pt idx="0">
                  <c:v>UCO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'Fig6'!$B$26:$N$26</c:f>
              <c:numCache>
                <c:formatCode>_(* #,##0.00_);_(* \(#,##0.00\);_(* "-"??_);_(@_)</c:formatCode>
                <c:ptCount val="13"/>
                <c:pt idx="0">
                  <c:v>7.9000000000000001E-4</c:v>
                </c:pt>
                <c:pt idx="1">
                  <c:v>1.3209E-2</c:v>
                </c:pt>
                <c:pt idx="2">
                  <c:v>3.4466999999999998E-2</c:v>
                </c:pt>
                <c:pt idx="3">
                  <c:v>4.5066000000000002E-2</c:v>
                </c:pt>
                <c:pt idx="4">
                  <c:v>0.118572</c:v>
                </c:pt>
                <c:pt idx="5">
                  <c:v>0.231265</c:v>
                </c:pt>
                <c:pt idx="6">
                  <c:v>1.0653349999999999</c:v>
                </c:pt>
                <c:pt idx="7">
                  <c:v>0.94940899999999995</c:v>
                </c:pt>
                <c:pt idx="8">
                  <c:v>1.7601690000000001</c:v>
                </c:pt>
                <c:pt idx="9">
                  <c:v>2.1219299999999999</c:v>
                </c:pt>
                <c:pt idx="10">
                  <c:v>3.3120020000000001</c:v>
                </c:pt>
                <c:pt idx="11">
                  <c:v>4.1010220000000004</c:v>
                </c:pt>
                <c:pt idx="12">
                  <c:v>4.629715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C14-A13A-C025F86405AC}"/>
            </c:ext>
          </c:extLst>
        </c:ser>
        <c:ser>
          <c:idx val="5"/>
          <c:order val="1"/>
          <c:tx>
            <c:strRef>
              <c:f>'Fig6'!$A$25</c:f>
              <c:strCache>
                <c:ptCount val="1"/>
                <c:pt idx="0">
                  <c:v>Tallow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'Fig6'!$B$25:$N$25</c:f>
              <c:numCache>
                <c:formatCode>_(* #,##0.00_);_(* \(#,##0.00\);_(* "-"??_);_(@_)</c:formatCode>
                <c:ptCount val="13"/>
                <c:pt idx="0">
                  <c:v>1.8991999999999998E-2</c:v>
                </c:pt>
                <c:pt idx="1">
                  <c:v>7.3492000000000002E-2</c:v>
                </c:pt>
                <c:pt idx="2">
                  <c:v>0.86757899999999999</c:v>
                </c:pt>
                <c:pt idx="3">
                  <c:v>1.036581</c:v>
                </c:pt>
                <c:pt idx="4">
                  <c:v>1.350662</c:v>
                </c:pt>
                <c:pt idx="5">
                  <c:v>2.3401290000000001</c:v>
                </c:pt>
                <c:pt idx="6">
                  <c:v>2.311903</c:v>
                </c:pt>
                <c:pt idx="7">
                  <c:v>2.5341450000000001</c:v>
                </c:pt>
                <c:pt idx="8">
                  <c:v>2.4291079999999998</c:v>
                </c:pt>
                <c:pt idx="9">
                  <c:v>2.4527209999999999</c:v>
                </c:pt>
                <c:pt idx="10">
                  <c:v>2.285469</c:v>
                </c:pt>
                <c:pt idx="11">
                  <c:v>3.1328390000000002</c:v>
                </c:pt>
                <c:pt idx="12">
                  <c:v>4.3822020000000004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C14-A13A-C025F86405AC}"/>
            </c:ext>
          </c:extLst>
        </c:ser>
        <c:ser>
          <c:idx val="3"/>
          <c:order val="2"/>
          <c:tx>
            <c:strRef>
              <c:f>'Fig6'!$A$21</c:f>
              <c:strCache>
                <c:ptCount val="1"/>
                <c:pt idx="0">
                  <c:v>Distiller's Corn Oil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'Fig6'!$B$21:$N$21</c:f>
              <c:numCache>
                <c:formatCode>_(* #,##0.00_);_(* \(#,##0.00\);_(* "-"??_);_(@_)</c:formatCode>
                <c:ptCount val="13"/>
                <c:pt idx="0">
                  <c:v>8.1089999999999999E-3</c:v>
                </c:pt>
                <c:pt idx="1">
                  <c:v>7.7460000000000003E-3</c:v>
                </c:pt>
                <c:pt idx="2">
                  <c:v>8.1099999999999992E-3</c:v>
                </c:pt>
                <c:pt idx="3">
                  <c:v>1.3190000000000001E-3</c:v>
                </c:pt>
                <c:pt idx="4">
                  <c:v>4.2339999999999999E-3</c:v>
                </c:pt>
                <c:pt idx="5">
                  <c:v>0.567357</c:v>
                </c:pt>
                <c:pt idx="6">
                  <c:v>0.13994599999999999</c:v>
                </c:pt>
                <c:pt idx="7">
                  <c:v>0.59532600000000002</c:v>
                </c:pt>
                <c:pt idx="8">
                  <c:v>1.0276069999999999</c:v>
                </c:pt>
                <c:pt idx="9">
                  <c:v>0.77502599999999999</c:v>
                </c:pt>
                <c:pt idx="10">
                  <c:v>2.099812</c:v>
                </c:pt>
                <c:pt idx="11">
                  <c:v>2.9819939999999998</c:v>
                </c:pt>
                <c:pt idx="12">
                  <c:v>2.1851989999999999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3-4C14-A13A-C025F86405AC}"/>
            </c:ext>
          </c:extLst>
        </c:ser>
        <c:ser>
          <c:idx val="1"/>
          <c:order val="3"/>
          <c:tx>
            <c:strRef>
              <c:f>'Fig6'!$A$23</c:f>
              <c:strCache>
                <c:ptCount val="1"/>
                <c:pt idx="0">
                  <c:v>Soy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'Fig6'!$B$23:$N$23</c:f>
              <c:numCache>
                <c:formatCode>_(* #,##0.00_);_(* \(#,##0.00\);_(* "-"??_);_(@_)</c:formatCode>
                <c:ptCount val="13"/>
                <c:pt idx="0">
                  <c:v>7.3244000000000004E-2</c:v>
                </c:pt>
                <c:pt idx="1">
                  <c:v>0.126855</c:v>
                </c:pt>
                <c:pt idx="2">
                  <c:v>0.37260799999999999</c:v>
                </c:pt>
                <c:pt idx="3">
                  <c:v>0.40172999999999998</c:v>
                </c:pt>
                <c:pt idx="4">
                  <c:v>0.636961</c:v>
                </c:pt>
                <c:pt idx="5">
                  <c:v>0.61633599999999999</c:v>
                </c:pt>
                <c:pt idx="6">
                  <c:v>0.58268699999999995</c:v>
                </c:pt>
                <c:pt idx="7">
                  <c:v>0.77317800000000003</c:v>
                </c:pt>
                <c:pt idx="8">
                  <c:v>0.89926099999999998</c:v>
                </c:pt>
                <c:pt idx="9">
                  <c:v>0.92629099999999998</c:v>
                </c:pt>
                <c:pt idx="10">
                  <c:v>0.69866399999999995</c:v>
                </c:pt>
                <c:pt idx="11">
                  <c:v>1.1198699999999999</c:v>
                </c:pt>
                <c:pt idx="12">
                  <c:v>1.45187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3-4C14-A13A-C025F86405AC}"/>
            </c:ext>
          </c:extLst>
        </c:ser>
        <c:ser>
          <c:idx val="4"/>
          <c:order val="4"/>
          <c:tx>
            <c:strRef>
              <c:f>'Fig6'!$A$20</c:f>
              <c:strCache>
                <c:ptCount val="1"/>
                <c:pt idx="0">
                  <c:v>Canola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'Fig6'!$B$20:$N$20</c:f>
              <c:numCache>
                <c:formatCode>_(* #,##0.00_);_(* \(#,##0.00\);_(* "-"??_);_(@_)</c:formatCode>
                <c:ptCount val="13"/>
                <c:pt idx="0">
                  <c:v>1.5200000000000001E-4</c:v>
                </c:pt>
                <c:pt idx="1">
                  <c:v>7.0399999999999998E-4</c:v>
                </c:pt>
                <c:pt idx="2">
                  <c:v>2.2654000000000001E-2</c:v>
                </c:pt>
                <c:pt idx="3">
                  <c:v>2.6571000000000001E-2</c:v>
                </c:pt>
                <c:pt idx="4">
                  <c:v>0.107007</c:v>
                </c:pt>
                <c:pt idx="5">
                  <c:v>9.6963999999999995E-2</c:v>
                </c:pt>
                <c:pt idx="6">
                  <c:v>0.18917</c:v>
                </c:pt>
                <c:pt idx="7">
                  <c:v>7.0874000000000006E-2</c:v>
                </c:pt>
                <c:pt idx="8">
                  <c:v>2.0749E-2</c:v>
                </c:pt>
                <c:pt idx="9">
                  <c:v>4.9377999999999998E-2</c:v>
                </c:pt>
                <c:pt idx="10">
                  <c:v>1.8204999999999999E-2</c:v>
                </c:pt>
                <c:pt idx="11">
                  <c:v>0.12601299999999999</c:v>
                </c:pt>
                <c:pt idx="12">
                  <c:v>0.28991299999999998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83-4C14-A13A-C025F86405AC}"/>
            </c:ext>
          </c:extLst>
        </c:ser>
        <c:ser>
          <c:idx val="0"/>
          <c:order val="5"/>
          <c:tx>
            <c:strRef>
              <c:f>'Fig6'!$A$22</c:f>
              <c:strCache>
                <c:ptCount val="1"/>
                <c:pt idx="0">
                  <c:v>Fish Oil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'Fig6'!$B$22:$N$22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5.1096999999999997E-2</c:v>
                </c:pt>
                <c:pt idx="3">
                  <c:v>5.1712000000000001E-2</c:v>
                </c:pt>
                <c:pt idx="4">
                  <c:v>3.4645000000000002E-2</c:v>
                </c:pt>
                <c:pt idx="5">
                  <c:v>0.107448</c:v>
                </c:pt>
                <c:pt idx="6">
                  <c:v>5.5287999999999997E-2</c:v>
                </c:pt>
                <c:pt idx="7">
                  <c:v>6.7683999999999994E-2</c:v>
                </c:pt>
                <c:pt idx="8">
                  <c:v>0.13428999999999999</c:v>
                </c:pt>
                <c:pt idx="9">
                  <c:v>7.6419000000000001E-2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3-4C14-A13A-C025F86405AC}"/>
            </c:ext>
          </c:extLst>
        </c:ser>
        <c:ser>
          <c:idx val="2"/>
          <c:order val="6"/>
          <c:tx>
            <c:strRef>
              <c:f>'Fig6'!$A$24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'Fig6'!$B$19:$N$19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'Fig6'!$B$24:$N$24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8.3999999999999995E-5</c:v>
                </c:pt>
                <c:pt idx="3">
                  <c:v>0</c:v>
                </c:pt>
                <c:pt idx="4">
                  <c:v>0</c:v>
                </c:pt>
                <c:pt idx="5">
                  <c:v>1.8501E-2</c:v>
                </c:pt>
                <c:pt idx="6">
                  <c:v>2.14E-3</c:v>
                </c:pt>
                <c:pt idx="7">
                  <c:v>0.101329</c:v>
                </c:pt>
                <c:pt idx="8">
                  <c:v>0.34043299999999999</c:v>
                </c:pt>
                <c:pt idx="9">
                  <c:v>0.38286199999999998</c:v>
                </c:pt>
                <c:pt idx="10">
                  <c:v>0.45290999999999998</c:v>
                </c:pt>
                <c:pt idx="11">
                  <c:v>0.38708100000000001</c:v>
                </c:pt>
                <c:pt idx="12">
                  <c:v>0.96015300000000003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83-4C14-A13A-C025F8640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05312"/>
        <c:axId val="252995840"/>
      </c:barChart>
      <c:catAx>
        <c:axId val="1646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995840"/>
        <c:crosses val="autoZero"/>
        <c:auto val="1"/>
        <c:lblAlgn val="ctr"/>
        <c:lblOffset val="100"/>
        <c:noMultiLvlLbl val="0"/>
      </c:catAx>
      <c:valAx>
        <c:axId val="252995840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Credits</a:t>
                </a:r>
                <a:r>
                  <a:rPr lang="en-US" baseline="0"/>
                  <a:t> (Million MT)</a:t>
                </a:r>
                <a:endParaRPr lang="en-US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42666687286845"/>
          <c:y val="0.21223896343042381"/>
          <c:w val="0.18763364144699304"/>
          <c:h val="0.5755216895086652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5862147666325"/>
          <c:y val="7.3581094689594978E-2"/>
          <c:w val="0.64027472116077533"/>
          <c:h val="0.8043645640519052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'Fig6 Volume'!$A$25</c:f>
              <c:strCache>
                <c:ptCount val="1"/>
                <c:pt idx="0">
                  <c:v>Tallow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Volume'!$B$25:$N$25</c:f>
              <c:numCache>
                <c:formatCode>_(* #,##0.00_);_(* \(#,##0.00\);_(* "-"??_);_(@_)</c:formatCode>
                <c:ptCount val="13"/>
                <c:pt idx="0">
                  <c:v>8.8443609999999993</c:v>
                </c:pt>
                <c:pt idx="1">
                  <c:v>21.130821999999998</c:v>
                </c:pt>
                <c:pt idx="2">
                  <c:v>125.73949399999999</c:v>
                </c:pt>
                <c:pt idx="3">
                  <c:v>134.12491299999999</c:v>
                </c:pt>
                <c:pt idx="4">
                  <c:v>167.59976700000001</c:v>
                </c:pt>
                <c:pt idx="5">
                  <c:v>217.981505</c:v>
                </c:pt>
                <c:pt idx="6">
                  <c:v>283.783568</c:v>
                </c:pt>
                <c:pt idx="7">
                  <c:v>285.52376900000002</c:v>
                </c:pt>
                <c:pt idx="8">
                  <c:v>304.49601899999999</c:v>
                </c:pt>
                <c:pt idx="9">
                  <c:v>302.35963099999998</c:v>
                </c:pt>
                <c:pt idx="10">
                  <c:v>305.51599099999999</c:v>
                </c:pt>
                <c:pt idx="11">
                  <c:v>418.09271200000001</c:v>
                </c:pt>
                <c:pt idx="12">
                  <c:v>638.06783499999995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C-4908-8B5B-B265CC22F910}"/>
            </c:ext>
          </c:extLst>
        </c:ser>
        <c:ser>
          <c:idx val="6"/>
          <c:order val="1"/>
          <c:tx>
            <c:strRef>
              <c:f>'Fig6 Volume'!$A$26</c:f>
              <c:strCache>
                <c:ptCount val="1"/>
                <c:pt idx="0">
                  <c:v>UCO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Volume'!$B$26:$N$26</c:f>
              <c:numCache>
                <c:formatCode>_(* #,##0.00_);_(* \(#,##0.00\);_(* "-"??_);_(@_)</c:formatCode>
                <c:ptCount val="13"/>
                <c:pt idx="0">
                  <c:v>0.115379</c:v>
                </c:pt>
                <c:pt idx="1">
                  <c:v>1.9334260000000001</c:v>
                </c:pt>
                <c:pt idx="2">
                  <c:v>4.2423260000000003</c:v>
                </c:pt>
                <c:pt idx="3">
                  <c:v>5.7275749999999999</c:v>
                </c:pt>
                <c:pt idx="4">
                  <c:v>12.590476000000001</c:v>
                </c:pt>
                <c:pt idx="5">
                  <c:v>23.091823999999999</c:v>
                </c:pt>
                <c:pt idx="6">
                  <c:v>110.296783</c:v>
                </c:pt>
                <c:pt idx="7">
                  <c:v>95.194890000000001</c:v>
                </c:pt>
                <c:pt idx="8">
                  <c:v>198.15349699999999</c:v>
                </c:pt>
                <c:pt idx="9">
                  <c:v>241.07374200000001</c:v>
                </c:pt>
                <c:pt idx="10">
                  <c:v>388.24127399999998</c:v>
                </c:pt>
                <c:pt idx="11">
                  <c:v>482.25782299999997</c:v>
                </c:pt>
                <c:pt idx="12">
                  <c:v>597.43995500000005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C-4908-8B5B-B265CC22F910}"/>
            </c:ext>
          </c:extLst>
        </c:ser>
        <c:ser>
          <c:idx val="1"/>
          <c:order val="2"/>
          <c:tx>
            <c:strRef>
              <c:f>'Fig6 Volume'!$A$23</c:f>
              <c:strCache>
                <c:ptCount val="1"/>
                <c:pt idx="0">
                  <c:v>Soy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Volume'!$B$23:$N$23</c:f>
              <c:numCache>
                <c:formatCode>_(* #,##0.00_);_(* \(#,##0.00\);_(* "-"??_);_(@_)</c:formatCode>
                <c:ptCount val="13"/>
                <c:pt idx="0">
                  <c:v>5.1551140000000002</c:v>
                </c:pt>
                <c:pt idx="1">
                  <c:v>5.4749080000000001</c:v>
                </c:pt>
                <c:pt idx="2">
                  <c:v>4.3997900000000003</c:v>
                </c:pt>
                <c:pt idx="3">
                  <c:v>0.75359299999999996</c:v>
                </c:pt>
                <c:pt idx="4">
                  <c:v>2.4328959999999999</c:v>
                </c:pt>
                <c:pt idx="5">
                  <c:v>2.4201630000000001</c:v>
                </c:pt>
                <c:pt idx="6">
                  <c:v>3.0419679999999998</c:v>
                </c:pt>
                <c:pt idx="7">
                  <c:v>1.969767</c:v>
                </c:pt>
                <c:pt idx="8">
                  <c:v>0.68401999999999996</c:v>
                </c:pt>
                <c:pt idx="9">
                  <c:v>3.1793610000000001</c:v>
                </c:pt>
                <c:pt idx="10">
                  <c:v>154.318051</c:v>
                </c:pt>
                <c:pt idx="11">
                  <c:v>253.28519800000001</c:v>
                </c:pt>
                <c:pt idx="12">
                  <c:v>378.390197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5C-4908-8B5B-B265CC22F910}"/>
            </c:ext>
          </c:extLst>
        </c:ser>
        <c:ser>
          <c:idx val="3"/>
          <c:order val="3"/>
          <c:tx>
            <c:strRef>
              <c:f>'Fig6 Volume'!$A$21</c:f>
              <c:strCache>
                <c:ptCount val="1"/>
                <c:pt idx="0">
                  <c:v>Distiller's Corn Oil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Volume'!$B$21:$N$21</c:f>
              <c:numCache>
                <c:formatCode>_(* #,##0.00_);_(* \(#,##0.00\);_(* "-"??_);_(@_)</c:formatCode>
                <c:ptCount val="13"/>
                <c:pt idx="0">
                  <c:v>0.173259</c:v>
                </c:pt>
                <c:pt idx="1">
                  <c:v>7.3298000000000002E-2</c:v>
                </c:pt>
                <c:pt idx="2">
                  <c:v>10.903945</c:v>
                </c:pt>
                <c:pt idx="3">
                  <c:v>20.274104000000001</c:v>
                </c:pt>
                <c:pt idx="4">
                  <c:v>38.087045000000003</c:v>
                </c:pt>
                <c:pt idx="5">
                  <c:v>122.76821099999999</c:v>
                </c:pt>
                <c:pt idx="6">
                  <c:v>69.479219000000001</c:v>
                </c:pt>
                <c:pt idx="7">
                  <c:v>149.88652300000001</c:v>
                </c:pt>
                <c:pt idx="8">
                  <c:v>228.087052</c:v>
                </c:pt>
                <c:pt idx="9">
                  <c:v>203.154819</c:v>
                </c:pt>
                <c:pt idx="10">
                  <c:v>260.37505700000003</c:v>
                </c:pt>
                <c:pt idx="11">
                  <c:v>372.681759</c:v>
                </c:pt>
                <c:pt idx="12">
                  <c:v>286.16263800000002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C-4908-8B5B-B265CC22F910}"/>
            </c:ext>
          </c:extLst>
        </c:ser>
        <c:ser>
          <c:idx val="4"/>
          <c:order val="4"/>
          <c:tx>
            <c:strRef>
              <c:f>'Fig6 Volume'!$A$20</c:f>
              <c:strCache>
                <c:ptCount val="1"/>
                <c:pt idx="0">
                  <c:v>Canola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Volume'!$B$20:$N$20</c:f>
              <c:numCache>
                <c:formatCode>_(* #,##0.00_);_(* \(#,##0.00\);_(* "-"??_);_(@_)</c:formatCode>
                <c:ptCount val="13"/>
                <c:pt idx="0">
                  <c:v>3.8356000000000001E-2</c:v>
                </c:pt>
                <c:pt idx="1">
                  <c:v>0.178398</c:v>
                </c:pt>
                <c:pt idx="2">
                  <c:v>5.2733080000000001</c:v>
                </c:pt>
                <c:pt idx="3">
                  <c:v>6.182874</c:v>
                </c:pt>
                <c:pt idx="4">
                  <c:v>24.392489999999999</c:v>
                </c:pt>
                <c:pt idx="5">
                  <c:v>17.011613000000001</c:v>
                </c:pt>
                <c:pt idx="6">
                  <c:v>32.015309000000002</c:v>
                </c:pt>
                <c:pt idx="7">
                  <c:v>10.576798999999999</c:v>
                </c:pt>
                <c:pt idx="8">
                  <c:v>3.84666</c:v>
                </c:pt>
                <c:pt idx="9">
                  <c:v>9.4258299999999995</c:v>
                </c:pt>
                <c:pt idx="10">
                  <c:v>3.2814999999999999</c:v>
                </c:pt>
                <c:pt idx="11">
                  <c:v>23.792283999999999</c:v>
                </c:pt>
                <c:pt idx="12">
                  <c:v>55.856104999999999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5C-4908-8B5B-B265CC22F910}"/>
            </c:ext>
          </c:extLst>
        </c:ser>
        <c:ser>
          <c:idx val="0"/>
          <c:order val="5"/>
          <c:tx>
            <c:strRef>
              <c:f>'Fig6 Volume'!$A$22</c:f>
              <c:strCache>
                <c:ptCount val="1"/>
                <c:pt idx="0">
                  <c:v>Fish Oil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Volume'!$B$22:$N$22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6.085604</c:v>
                </c:pt>
                <c:pt idx="3">
                  <c:v>6.1588510000000003</c:v>
                </c:pt>
                <c:pt idx="4">
                  <c:v>4.1262879999999997</c:v>
                </c:pt>
                <c:pt idx="5">
                  <c:v>12.309269</c:v>
                </c:pt>
                <c:pt idx="6">
                  <c:v>6.5247190000000002</c:v>
                </c:pt>
                <c:pt idx="7">
                  <c:v>7.9176849999999996</c:v>
                </c:pt>
                <c:pt idx="8">
                  <c:v>16.955204999999999</c:v>
                </c:pt>
                <c:pt idx="9">
                  <c:v>9.8501200000000004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5C-4908-8B5B-B265CC22F910}"/>
            </c:ext>
          </c:extLst>
        </c:ser>
        <c:ser>
          <c:idx val="2"/>
          <c:order val="6"/>
          <c:tx>
            <c:strRef>
              <c:f>'Fig6 Volume'!$A$24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'Fig6 Volume'!$B$19:$N$19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'Fig6 Volume'!$B$24:$N$24</c:f>
              <c:numCache>
                <c:formatCode>_(* #,##0.00_);_(* \(#,##0.00\);_(* "-"??_);_(@_)</c:formatCode>
                <c:ptCount val="13"/>
                <c:pt idx="0">
                  <c:v>1.4611000000000001E-2</c:v>
                </c:pt>
                <c:pt idx="1">
                  <c:v>0</c:v>
                </c:pt>
                <c:pt idx="2">
                  <c:v>20.195684</c:v>
                </c:pt>
                <c:pt idx="3">
                  <c:v>6.421055</c:v>
                </c:pt>
                <c:pt idx="4">
                  <c:v>42.377408000000003</c:v>
                </c:pt>
                <c:pt idx="5">
                  <c:v>23.437315000000002</c:v>
                </c:pt>
                <c:pt idx="6">
                  <c:v>8.9414999999999994E-2</c:v>
                </c:pt>
                <c:pt idx="7">
                  <c:v>16.921707000000001</c:v>
                </c:pt>
                <c:pt idx="8">
                  <c:v>77.234258999999994</c:v>
                </c:pt>
                <c:pt idx="9">
                  <c:v>86.392345000000006</c:v>
                </c:pt>
                <c:pt idx="10">
                  <c:v>119.346647</c:v>
                </c:pt>
                <c:pt idx="11">
                  <c:v>116.734274</c:v>
                </c:pt>
                <c:pt idx="12">
                  <c:v>278.13528300000002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5C-4908-8B5B-B265CC22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05312"/>
        <c:axId val="252995840"/>
      </c:barChart>
      <c:catAx>
        <c:axId val="1646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995840"/>
        <c:crosses val="autoZero"/>
        <c:auto val="1"/>
        <c:lblAlgn val="ctr"/>
        <c:lblOffset val="100"/>
        <c:noMultiLvlLbl val="0"/>
      </c:catAx>
      <c:valAx>
        <c:axId val="2529958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Volume (Million</a:t>
                </a:r>
                <a:r>
                  <a:rPr lang="en-US" sz="1100" baseline="0"/>
                  <a:t> gallons)</a:t>
                </a:r>
                <a:endParaRPr lang="en-US" sz="1100"/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42666687286845"/>
          <c:y val="0.21223896343042381"/>
          <c:w val="0.18763364144699304"/>
          <c:h val="0.5755216895086652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17</xdr:row>
      <xdr:rowOff>126998</xdr:rowOff>
    </xdr:from>
    <xdr:to>
      <xdr:col>26</xdr:col>
      <xdr:colOff>390525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272141</xdr:colOff>
      <xdr:row>16</xdr:row>
      <xdr:rowOff>52764</xdr:rowOff>
    </xdr:from>
    <xdr:to>
      <xdr:col>22</xdr:col>
      <xdr:colOff>21164</xdr:colOff>
      <xdr:row>37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BEF76-58DC-4A31-97B3-D75493D52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"/>
  <sheetViews>
    <sheetView showGridLines="0" zoomScaleNormal="100" workbookViewId="0">
      <pane xSplit="1" topLeftCell="B1" activePane="topRight" state="frozen"/>
      <selection pane="topRight" activeCell="AC35" sqref="AC35"/>
    </sheetView>
  </sheetViews>
  <sheetFormatPr defaultColWidth="9.140625" defaultRowHeight="15" x14ac:dyDescent="0.25"/>
  <cols>
    <col min="1" max="1" width="18.140625" style="2" customWidth="1"/>
    <col min="2" max="2" width="10.140625" style="2" customWidth="1"/>
    <col min="3" max="11" width="7.42578125" style="2" bestFit="1" customWidth="1"/>
    <col min="12" max="28" width="8.42578125" style="2" bestFit="1" customWidth="1"/>
    <col min="29" max="42" width="9.140625" style="2"/>
    <col min="43" max="43" width="11.140625" style="2" bestFit="1" customWidth="1"/>
    <col min="44" max="49" width="9.140625" style="2"/>
    <col min="50" max="50" width="10" style="2" bestFit="1" customWidth="1"/>
    <col min="51" max="54" width="10.140625" style="2" bestFit="1" customWidth="1"/>
    <col min="55" max="16384" width="9.140625" style="2"/>
  </cols>
  <sheetData>
    <row r="1" spans="1:54" ht="18.75" x14ac:dyDescent="0.3">
      <c r="A1" s="1" t="s">
        <v>0</v>
      </c>
    </row>
    <row r="2" spans="1:54" ht="18.75" x14ac:dyDescent="0.3">
      <c r="A2" s="1"/>
    </row>
    <row r="3" spans="1:54" x14ac:dyDescent="0.25">
      <c r="A3" s="3" t="s">
        <v>1</v>
      </c>
    </row>
    <row r="4" spans="1:54" x14ac:dyDescent="0.25">
      <c r="A4" s="4" t="s">
        <v>2</v>
      </c>
      <c r="B4" s="4" t="s">
        <v>3</v>
      </c>
      <c r="C4" s="13">
        <v>2011</v>
      </c>
      <c r="D4" s="14"/>
      <c r="E4" s="14"/>
      <c r="F4" s="15"/>
      <c r="G4" s="13">
        <v>2012</v>
      </c>
      <c r="H4" s="14"/>
      <c r="I4" s="14"/>
      <c r="J4" s="15"/>
      <c r="K4" s="13">
        <v>2013</v>
      </c>
      <c r="L4" s="14"/>
      <c r="M4" s="14"/>
      <c r="N4" s="15"/>
      <c r="O4" s="13">
        <v>2014</v>
      </c>
      <c r="P4" s="14"/>
      <c r="Q4" s="14"/>
      <c r="R4" s="15"/>
      <c r="S4" s="13">
        <v>2015</v>
      </c>
      <c r="T4" s="14"/>
      <c r="U4" s="14"/>
      <c r="V4" s="15"/>
      <c r="W4" s="13">
        <v>2016</v>
      </c>
      <c r="X4" s="14"/>
      <c r="Y4" s="14"/>
      <c r="Z4" s="15"/>
      <c r="AA4" s="13">
        <v>2017</v>
      </c>
      <c r="AB4" s="14"/>
      <c r="AC4" s="14"/>
      <c r="AD4" s="15"/>
      <c r="AE4" s="13">
        <v>2018</v>
      </c>
      <c r="AF4" s="14"/>
      <c r="AG4" s="14"/>
      <c r="AH4" s="15"/>
      <c r="AI4" s="13">
        <v>2019</v>
      </c>
      <c r="AJ4" s="14"/>
      <c r="AK4" s="14"/>
      <c r="AL4" s="15"/>
      <c r="AM4" s="13">
        <v>2020</v>
      </c>
      <c r="AN4" s="14"/>
      <c r="AO4" s="14"/>
      <c r="AP4" s="15"/>
      <c r="AQ4" s="13">
        <v>2021</v>
      </c>
      <c r="AR4" s="14"/>
      <c r="AS4" s="14"/>
      <c r="AT4" s="15"/>
      <c r="AU4" s="13">
        <v>2022</v>
      </c>
      <c r="AV4" s="14"/>
      <c r="AW4" s="14"/>
      <c r="AX4" s="15"/>
      <c r="AY4" s="13">
        <v>2023</v>
      </c>
      <c r="AZ4" s="14"/>
      <c r="BA4" s="14"/>
      <c r="BB4" s="15"/>
    </row>
    <row r="5" spans="1:54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6</v>
      </c>
      <c r="T5" s="5" t="s">
        <v>7</v>
      </c>
      <c r="U5" s="5" t="s">
        <v>8</v>
      </c>
      <c r="V5" s="5" t="s">
        <v>9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6</v>
      </c>
      <c r="AB5" s="5" t="s">
        <v>7</v>
      </c>
      <c r="AC5" s="5" t="s">
        <v>8</v>
      </c>
      <c r="AD5" s="5" t="s">
        <v>9</v>
      </c>
      <c r="AE5" s="5" t="s">
        <v>6</v>
      </c>
      <c r="AF5" s="5" t="s">
        <v>7</v>
      </c>
      <c r="AG5" s="5" t="s">
        <v>8</v>
      </c>
      <c r="AH5" s="5" t="s">
        <v>9</v>
      </c>
      <c r="AI5" s="5" t="s">
        <v>6</v>
      </c>
      <c r="AJ5" s="5" t="s">
        <v>7</v>
      </c>
      <c r="AK5" s="5" t="s">
        <v>8</v>
      </c>
      <c r="AL5" s="5" t="s">
        <v>9</v>
      </c>
      <c r="AM5" s="5" t="s">
        <v>6</v>
      </c>
      <c r="AN5" s="5" t="s">
        <v>7</v>
      </c>
      <c r="AO5" s="5" t="s">
        <v>8</v>
      </c>
      <c r="AP5" s="5" t="s">
        <v>9</v>
      </c>
      <c r="AQ5" s="5" t="s">
        <v>6</v>
      </c>
      <c r="AR5" s="5" t="s">
        <v>7</v>
      </c>
      <c r="AS5" s="5" t="s">
        <v>8</v>
      </c>
      <c r="AT5" s="5" t="s">
        <v>9</v>
      </c>
      <c r="AU5" s="5" t="s">
        <v>6</v>
      </c>
      <c r="AV5" s="5" t="s">
        <v>7</v>
      </c>
      <c r="AW5" s="5" t="s">
        <v>8</v>
      </c>
      <c r="AX5" s="5" t="s">
        <v>9</v>
      </c>
      <c r="AY5" s="5" t="s">
        <v>6</v>
      </c>
      <c r="AZ5" s="5" t="s">
        <v>7</v>
      </c>
      <c r="BA5" s="5" t="s">
        <v>8</v>
      </c>
      <c r="BB5" s="5" t="s">
        <v>9</v>
      </c>
    </row>
    <row r="6" spans="1:54" x14ac:dyDescent="0.25">
      <c r="A6" s="5" t="s">
        <v>18</v>
      </c>
      <c r="B6" s="5" t="s">
        <v>19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14</v>
      </c>
      <c r="L6" s="6">
        <v>70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7187</v>
      </c>
      <c r="Z6" s="6">
        <v>9178</v>
      </c>
      <c r="AA6" s="6">
        <v>1157</v>
      </c>
      <c r="AB6" s="6">
        <v>0</v>
      </c>
      <c r="AC6" s="6">
        <v>983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680</v>
      </c>
      <c r="AQ6" s="6">
        <v>18604</v>
      </c>
      <c r="AR6" s="6">
        <v>8301</v>
      </c>
      <c r="AS6" s="6">
        <v>1903</v>
      </c>
      <c r="AT6" s="6">
        <v>76</v>
      </c>
      <c r="AU6" s="6">
        <v>0</v>
      </c>
      <c r="AV6" s="6">
        <v>0</v>
      </c>
      <c r="AW6" s="6">
        <v>4722</v>
      </c>
      <c r="AX6" s="6">
        <v>2301</v>
      </c>
      <c r="AY6" s="6">
        <v>49</v>
      </c>
      <c r="AZ6" s="6">
        <v>106</v>
      </c>
      <c r="BA6" s="6">
        <v>23</v>
      </c>
      <c r="BB6" s="6">
        <v>14</v>
      </c>
    </row>
    <row r="7" spans="1:54" x14ac:dyDescent="0.25">
      <c r="A7" s="5" t="s">
        <v>20</v>
      </c>
      <c r="B7" s="5" t="s">
        <v>19</v>
      </c>
      <c r="C7" s="6">
        <v>43</v>
      </c>
      <c r="D7" s="6">
        <v>109</v>
      </c>
      <c r="E7" s="6">
        <v>0</v>
      </c>
      <c r="F7" s="6">
        <v>0</v>
      </c>
      <c r="G7" s="6">
        <v>98</v>
      </c>
      <c r="H7" s="6">
        <v>0</v>
      </c>
      <c r="I7" s="6">
        <v>87</v>
      </c>
      <c r="J7" s="6">
        <v>519</v>
      </c>
      <c r="K7" s="6">
        <v>1613</v>
      </c>
      <c r="L7" s="6">
        <v>6070</v>
      </c>
      <c r="M7" s="6">
        <v>5688</v>
      </c>
      <c r="N7" s="6">
        <v>9283</v>
      </c>
      <c r="O7" s="6">
        <v>7085</v>
      </c>
      <c r="P7" s="6">
        <v>8360</v>
      </c>
      <c r="Q7" s="6">
        <v>1942</v>
      </c>
      <c r="R7" s="6">
        <v>9184</v>
      </c>
      <c r="S7" s="6">
        <v>3284</v>
      </c>
      <c r="T7" s="6">
        <v>22026</v>
      </c>
      <c r="U7" s="6">
        <v>48980</v>
      </c>
      <c r="V7" s="6">
        <v>32717</v>
      </c>
      <c r="W7" s="6">
        <v>21609</v>
      </c>
      <c r="X7" s="6">
        <v>9197</v>
      </c>
      <c r="Y7" s="6">
        <v>33396</v>
      </c>
      <c r="Z7" s="6">
        <v>32762</v>
      </c>
      <c r="AA7" s="6">
        <v>46725</v>
      </c>
      <c r="AB7" s="6">
        <v>13305</v>
      </c>
      <c r="AC7" s="6">
        <v>85642</v>
      </c>
      <c r="AD7" s="6">
        <v>43498</v>
      </c>
      <c r="AE7" s="6">
        <v>34370</v>
      </c>
      <c r="AF7" s="6">
        <v>7233</v>
      </c>
      <c r="AG7" s="6">
        <v>7688</v>
      </c>
      <c r="AH7" s="6">
        <v>21583</v>
      </c>
      <c r="AI7" s="6">
        <v>939</v>
      </c>
      <c r="AJ7" s="6">
        <v>3921</v>
      </c>
      <c r="AK7" s="6">
        <v>5858</v>
      </c>
      <c r="AL7" s="6">
        <v>10031</v>
      </c>
      <c r="AM7" s="6">
        <v>1106</v>
      </c>
      <c r="AN7" s="6">
        <v>4033</v>
      </c>
      <c r="AO7" s="6">
        <v>3213</v>
      </c>
      <c r="AP7" s="6">
        <v>41026</v>
      </c>
      <c r="AQ7" s="6">
        <v>160</v>
      </c>
      <c r="AR7" s="6">
        <v>0</v>
      </c>
      <c r="AS7" s="6">
        <v>12161</v>
      </c>
      <c r="AT7" s="6">
        <v>5884</v>
      </c>
      <c r="AU7" s="6">
        <v>17460</v>
      </c>
      <c r="AV7" s="6">
        <v>19551</v>
      </c>
      <c r="AW7" s="6">
        <v>33717</v>
      </c>
      <c r="AX7" s="6">
        <v>55285</v>
      </c>
      <c r="AY7" s="6">
        <v>109914</v>
      </c>
      <c r="AZ7" s="6">
        <v>34240</v>
      </c>
      <c r="BA7" s="6">
        <v>35693</v>
      </c>
      <c r="BB7" s="6">
        <v>110066</v>
      </c>
    </row>
    <row r="8" spans="1:54" x14ac:dyDescent="0.25">
      <c r="A8" s="5" t="s">
        <v>21</v>
      </c>
      <c r="B8" s="5" t="s">
        <v>19</v>
      </c>
      <c r="C8" s="6">
        <v>1231</v>
      </c>
      <c r="D8" s="6">
        <v>1192</v>
      </c>
      <c r="E8" s="6">
        <v>2570</v>
      </c>
      <c r="F8" s="6">
        <v>3116</v>
      </c>
      <c r="G8" s="6">
        <v>2352</v>
      </c>
      <c r="H8" s="6">
        <v>3363</v>
      </c>
      <c r="I8" s="6">
        <v>1462</v>
      </c>
      <c r="J8" s="6">
        <v>569</v>
      </c>
      <c r="K8" s="6">
        <v>1873</v>
      </c>
      <c r="L8" s="6">
        <v>1919</v>
      </c>
      <c r="M8" s="6">
        <v>2679</v>
      </c>
      <c r="N8" s="6">
        <v>1639</v>
      </c>
      <c r="O8" s="6">
        <v>663</v>
      </c>
      <c r="P8" s="6">
        <v>185</v>
      </c>
      <c r="Q8" s="6">
        <v>30</v>
      </c>
      <c r="R8" s="6">
        <v>441</v>
      </c>
      <c r="S8" s="6">
        <v>4200</v>
      </c>
      <c r="T8" s="6">
        <v>8</v>
      </c>
      <c r="U8" s="6">
        <v>19</v>
      </c>
      <c r="V8" s="6">
        <v>7</v>
      </c>
      <c r="W8" s="6">
        <v>0</v>
      </c>
      <c r="X8" s="6">
        <v>0</v>
      </c>
      <c r="Y8" s="6">
        <v>5860</v>
      </c>
      <c r="Z8" s="6">
        <v>8645</v>
      </c>
      <c r="AA8" s="6">
        <v>3283</v>
      </c>
      <c r="AB8" s="6">
        <v>5167</v>
      </c>
      <c r="AC8" s="6">
        <v>5243</v>
      </c>
      <c r="AD8" s="6">
        <v>3946</v>
      </c>
      <c r="AE8" s="6">
        <v>4048</v>
      </c>
      <c r="AF8" s="6">
        <v>3266</v>
      </c>
      <c r="AG8" s="6">
        <v>3148</v>
      </c>
      <c r="AH8" s="6">
        <v>963</v>
      </c>
      <c r="AI8" s="6">
        <v>1344</v>
      </c>
      <c r="AJ8" s="6">
        <v>684</v>
      </c>
      <c r="AK8" s="6">
        <v>611</v>
      </c>
      <c r="AL8" s="6">
        <v>960</v>
      </c>
      <c r="AM8" s="6">
        <v>362</v>
      </c>
      <c r="AN8" s="6">
        <v>524</v>
      </c>
      <c r="AO8" s="6">
        <v>1203</v>
      </c>
      <c r="AP8" s="6">
        <v>14779</v>
      </c>
      <c r="AQ8" s="6">
        <v>239381</v>
      </c>
      <c r="AR8" s="6">
        <v>259705</v>
      </c>
      <c r="AS8" s="6">
        <v>236600</v>
      </c>
      <c r="AT8" s="6">
        <v>180779</v>
      </c>
      <c r="AU8" s="6">
        <v>279784</v>
      </c>
      <c r="AV8" s="6">
        <v>101357</v>
      </c>
      <c r="AW8" s="6">
        <v>160317</v>
      </c>
      <c r="AX8" s="6">
        <v>168359</v>
      </c>
      <c r="AY8" s="6">
        <v>198138</v>
      </c>
      <c r="AZ8" s="6">
        <v>141601</v>
      </c>
      <c r="BA8" s="6">
        <v>104450</v>
      </c>
      <c r="BB8" s="6">
        <v>119674</v>
      </c>
    </row>
    <row r="9" spans="1:54" x14ac:dyDescent="0.25">
      <c r="A9" s="5" t="s">
        <v>22</v>
      </c>
      <c r="B9" s="5" t="s">
        <v>19</v>
      </c>
      <c r="C9" s="6">
        <v>10746</v>
      </c>
      <c r="D9" s="6">
        <v>20254</v>
      </c>
      <c r="E9" s="6">
        <v>19854</v>
      </c>
      <c r="F9" s="6">
        <v>22390</v>
      </c>
      <c r="G9" s="6">
        <v>29455</v>
      </c>
      <c r="H9" s="6">
        <v>32230</v>
      </c>
      <c r="I9" s="6">
        <v>32054</v>
      </c>
      <c r="J9" s="6">
        <v>33116</v>
      </c>
      <c r="K9" s="6">
        <v>39361</v>
      </c>
      <c r="L9" s="6">
        <v>80007</v>
      </c>
      <c r="M9" s="6">
        <v>77598</v>
      </c>
      <c r="N9" s="6">
        <v>175642</v>
      </c>
      <c r="O9" s="6">
        <v>75487</v>
      </c>
      <c r="P9" s="6">
        <v>97775</v>
      </c>
      <c r="Q9" s="6">
        <v>109342</v>
      </c>
      <c r="R9" s="6">
        <v>119126</v>
      </c>
      <c r="S9" s="6">
        <v>116356</v>
      </c>
      <c r="T9" s="6">
        <v>193168</v>
      </c>
      <c r="U9" s="6">
        <v>182170</v>
      </c>
      <c r="V9" s="6">
        <v>145267</v>
      </c>
      <c r="W9" s="6">
        <v>99533</v>
      </c>
      <c r="X9" s="6">
        <v>170112</v>
      </c>
      <c r="Y9" s="6">
        <v>153352</v>
      </c>
      <c r="Z9" s="6">
        <v>193339</v>
      </c>
      <c r="AA9" s="6">
        <v>130865</v>
      </c>
      <c r="AB9" s="6">
        <v>166943</v>
      </c>
      <c r="AC9" s="6">
        <v>141850</v>
      </c>
      <c r="AD9" s="6">
        <v>143029</v>
      </c>
      <c r="AE9" s="6">
        <v>110640</v>
      </c>
      <c r="AF9" s="6">
        <v>185263</v>
      </c>
      <c r="AG9" s="6">
        <v>225232</v>
      </c>
      <c r="AH9" s="6">
        <v>252043</v>
      </c>
      <c r="AI9" s="6">
        <v>190266</v>
      </c>
      <c r="AJ9" s="6">
        <v>247517</v>
      </c>
      <c r="AK9" s="6">
        <v>221835</v>
      </c>
      <c r="AL9" s="6">
        <v>239643</v>
      </c>
      <c r="AM9" s="6">
        <v>205621</v>
      </c>
      <c r="AN9" s="6">
        <v>229058</v>
      </c>
      <c r="AO9" s="6">
        <v>246827</v>
      </c>
      <c r="AP9" s="6">
        <v>244785</v>
      </c>
      <c r="AQ9" s="6">
        <v>168</v>
      </c>
      <c r="AR9" s="6">
        <v>1332</v>
      </c>
      <c r="AS9" s="6">
        <v>0</v>
      </c>
      <c r="AT9" s="6">
        <v>20465</v>
      </c>
      <c r="AU9" s="6">
        <v>15418</v>
      </c>
      <c r="AV9" s="6">
        <v>9613</v>
      </c>
      <c r="AW9" s="6">
        <v>6865</v>
      </c>
      <c r="AX9" s="6">
        <v>9178</v>
      </c>
      <c r="AY9" s="6">
        <v>3019</v>
      </c>
      <c r="AZ9" s="6">
        <v>1113</v>
      </c>
      <c r="BA9" s="6">
        <v>20579</v>
      </c>
      <c r="BB9" s="6">
        <v>32507</v>
      </c>
    </row>
    <row r="10" spans="1:54" x14ac:dyDescent="0.25">
      <c r="A10" s="5" t="s">
        <v>23</v>
      </c>
      <c r="B10" s="5" t="s">
        <v>19</v>
      </c>
      <c r="C10" s="6">
        <v>280</v>
      </c>
      <c r="D10" s="6">
        <v>0</v>
      </c>
      <c r="E10" s="6">
        <v>0</v>
      </c>
      <c r="F10" s="6">
        <v>1692</v>
      </c>
      <c r="G10" s="6">
        <v>0</v>
      </c>
      <c r="H10" s="6">
        <v>20</v>
      </c>
      <c r="I10" s="6">
        <v>311</v>
      </c>
      <c r="J10" s="6">
        <v>502</v>
      </c>
      <c r="K10" s="6">
        <v>1929</v>
      </c>
      <c r="L10" s="6">
        <v>22328</v>
      </c>
      <c r="M10" s="6">
        <v>33680</v>
      </c>
      <c r="N10" s="6">
        <v>70810</v>
      </c>
      <c r="O10" s="6">
        <v>76718</v>
      </c>
      <c r="P10" s="6">
        <v>67930</v>
      </c>
      <c r="Q10" s="6">
        <v>37354</v>
      </c>
      <c r="R10" s="6">
        <v>74732</v>
      </c>
      <c r="S10" s="6">
        <v>57118</v>
      </c>
      <c r="T10" s="6">
        <v>72012</v>
      </c>
      <c r="U10" s="6">
        <v>131089</v>
      </c>
      <c r="V10" s="6">
        <v>182224</v>
      </c>
      <c r="W10" s="6">
        <v>195693</v>
      </c>
      <c r="X10" s="6">
        <v>205468</v>
      </c>
      <c r="Y10" s="6">
        <v>266303</v>
      </c>
      <c r="Z10" s="6">
        <v>302222</v>
      </c>
      <c r="AA10" s="6">
        <v>58658</v>
      </c>
      <c r="AB10" s="6">
        <v>103758</v>
      </c>
      <c r="AC10" s="6">
        <v>117590</v>
      </c>
      <c r="AD10" s="6">
        <v>143959</v>
      </c>
      <c r="AE10" s="6">
        <v>129380</v>
      </c>
      <c r="AF10" s="6">
        <v>110704</v>
      </c>
      <c r="AG10" s="6">
        <v>186986</v>
      </c>
      <c r="AH10" s="6">
        <v>208424</v>
      </c>
      <c r="AI10" s="6">
        <v>150823</v>
      </c>
      <c r="AJ10" s="6">
        <v>222112</v>
      </c>
      <c r="AK10" s="6">
        <v>263050</v>
      </c>
      <c r="AL10" s="6">
        <v>220514</v>
      </c>
      <c r="AM10" s="6">
        <v>253131</v>
      </c>
      <c r="AN10" s="6">
        <v>147977</v>
      </c>
      <c r="AO10" s="6">
        <v>216961</v>
      </c>
      <c r="AP10" s="6">
        <v>273614</v>
      </c>
      <c r="AQ10" s="6">
        <v>75170</v>
      </c>
      <c r="AR10" s="6">
        <v>157049</v>
      </c>
      <c r="AS10" s="6">
        <v>146085</v>
      </c>
      <c r="AT10" s="6">
        <v>75846</v>
      </c>
      <c r="AU10" s="6">
        <v>62521</v>
      </c>
      <c r="AV10" s="6">
        <v>184966</v>
      </c>
      <c r="AW10" s="6">
        <v>160794</v>
      </c>
      <c r="AX10" s="6">
        <v>126252</v>
      </c>
      <c r="AY10" s="6">
        <v>51254</v>
      </c>
      <c r="AZ10" s="6">
        <v>113902</v>
      </c>
      <c r="BA10" s="6">
        <v>148428</v>
      </c>
      <c r="BB10" s="6">
        <v>34019</v>
      </c>
    </row>
    <row r="11" spans="1:54" x14ac:dyDescent="0.25">
      <c r="A11" s="5" t="s">
        <v>24</v>
      </c>
      <c r="B11" s="5" t="s">
        <v>19</v>
      </c>
      <c r="C11" s="6">
        <v>0</v>
      </c>
      <c r="D11" s="6">
        <v>0</v>
      </c>
      <c r="E11" s="6">
        <v>0</v>
      </c>
      <c r="F11" s="6">
        <v>790</v>
      </c>
      <c r="G11" s="6">
        <v>3477</v>
      </c>
      <c r="H11" s="6">
        <v>6306</v>
      </c>
      <c r="I11" s="6">
        <v>138</v>
      </c>
      <c r="J11" s="6">
        <v>3288</v>
      </c>
      <c r="K11" s="6">
        <v>2596</v>
      </c>
      <c r="L11" s="6">
        <v>12678</v>
      </c>
      <c r="M11" s="6">
        <v>10830</v>
      </c>
      <c r="N11" s="6">
        <v>8363</v>
      </c>
      <c r="O11" s="6">
        <v>9265</v>
      </c>
      <c r="P11" s="6">
        <v>9058</v>
      </c>
      <c r="Q11" s="6">
        <v>6266</v>
      </c>
      <c r="R11" s="6">
        <v>7057</v>
      </c>
      <c r="S11" s="6">
        <v>14657</v>
      </c>
      <c r="T11" s="6">
        <v>759</v>
      </c>
      <c r="U11" s="6">
        <v>2243</v>
      </c>
      <c r="V11" s="6">
        <v>5606</v>
      </c>
      <c r="W11" s="6">
        <v>5772</v>
      </c>
      <c r="X11" s="6">
        <v>7541</v>
      </c>
      <c r="Y11" s="6">
        <v>4824</v>
      </c>
      <c r="Z11" s="6">
        <v>4790</v>
      </c>
      <c r="AA11" s="6">
        <v>65952</v>
      </c>
      <c r="AB11" s="6">
        <v>32736</v>
      </c>
      <c r="AC11" s="6">
        <v>42279</v>
      </c>
      <c r="AD11" s="6">
        <v>23171</v>
      </c>
      <c r="AE11" s="6">
        <v>27899</v>
      </c>
      <c r="AF11" s="6">
        <v>51042</v>
      </c>
      <c r="AG11" s="6">
        <v>18953</v>
      </c>
      <c r="AH11" s="6">
        <v>17689</v>
      </c>
      <c r="AI11" s="6">
        <v>3768</v>
      </c>
      <c r="AJ11" s="6">
        <v>15929</v>
      </c>
      <c r="AK11" s="6">
        <v>14996</v>
      </c>
      <c r="AL11" s="6">
        <v>16289</v>
      </c>
      <c r="AM11" s="6">
        <v>17577</v>
      </c>
      <c r="AN11" s="6">
        <v>110903</v>
      </c>
      <c r="AO11" s="6">
        <v>124092</v>
      </c>
      <c r="AP11" s="6">
        <v>75855</v>
      </c>
      <c r="AQ11" s="6">
        <v>146159</v>
      </c>
      <c r="AR11" s="6">
        <v>196380</v>
      </c>
      <c r="AS11" s="6">
        <v>226200</v>
      </c>
      <c r="AT11" s="6">
        <v>302191</v>
      </c>
      <c r="AU11" s="6">
        <v>189874</v>
      </c>
      <c r="AV11" s="6">
        <v>217528</v>
      </c>
      <c r="AW11" s="6">
        <v>197307</v>
      </c>
      <c r="AX11" s="6">
        <v>179477</v>
      </c>
      <c r="AY11" s="6">
        <v>131050</v>
      </c>
      <c r="AZ11" s="6">
        <v>177069</v>
      </c>
      <c r="BA11" s="6">
        <v>187874</v>
      </c>
      <c r="BB11" s="6">
        <v>215418</v>
      </c>
    </row>
    <row r="12" spans="1:54" x14ac:dyDescent="0.25">
      <c r="A12" s="5" t="s">
        <v>25</v>
      </c>
      <c r="B12" s="5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46316</v>
      </c>
      <c r="X12" s="6">
        <v>172936</v>
      </c>
      <c r="Y12" s="6">
        <v>122722</v>
      </c>
      <c r="Z12" s="6">
        <v>210878</v>
      </c>
      <c r="AA12" s="6">
        <v>24125</v>
      </c>
      <c r="AB12" s="6">
        <v>15309</v>
      </c>
      <c r="AC12" s="6">
        <v>18094</v>
      </c>
      <c r="AD12" s="6">
        <v>64779</v>
      </c>
      <c r="AE12" s="6">
        <v>62631</v>
      </c>
      <c r="AF12" s="6">
        <v>175533</v>
      </c>
      <c r="AG12" s="6">
        <v>72768</v>
      </c>
      <c r="AH12" s="6">
        <v>272969</v>
      </c>
      <c r="AI12" s="6">
        <v>399838</v>
      </c>
      <c r="AJ12" s="6">
        <v>165412</v>
      </c>
      <c r="AK12" s="6">
        <v>190687</v>
      </c>
      <c r="AL12" s="6">
        <v>268071</v>
      </c>
      <c r="AM12" s="6">
        <v>165231</v>
      </c>
      <c r="AN12" s="6">
        <v>186081</v>
      </c>
      <c r="AO12" s="6">
        <v>163859</v>
      </c>
      <c r="AP12" s="6">
        <v>242987</v>
      </c>
      <c r="AQ12" s="6">
        <v>188497</v>
      </c>
      <c r="AR12" s="6">
        <v>267658</v>
      </c>
      <c r="AS12" s="6">
        <v>393228</v>
      </c>
      <c r="AT12" s="6">
        <v>333964</v>
      </c>
      <c r="AU12" s="6">
        <v>597474</v>
      </c>
      <c r="AV12" s="6">
        <v>511290</v>
      </c>
      <c r="AW12" s="6">
        <v>689777</v>
      </c>
      <c r="AX12" s="6">
        <v>473636</v>
      </c>
      <c r="AY12" s="6">
        <v>262804</v>
      </c>
      <c r="AZ12" s="6">
        <v>246096</v>
      </c>
      <c r="BA12" s="6">
        <v>637129</v>
      </c>
      <c r="BB12" s="6">
        <v>475307</v>
      </c>
    </row>
    <row r="13" spans="1:54" x14ac:dyDescent="0.25">
      <c r="A13" s="5" t="s">
        <v>26</v>
      </c>
      <c r="B13" s="5" t="s">
        <v>19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7869</v>
      </c>
      <c r="L13" s="6">
        <v>7832</v>
      </c>
      <c r="M13" s="6">
        <v>15050</v>
      </c>
      <c r="N13" s="6">
        <v>20346</v>
      </c>
      <c r="O13" s="6">
        <v>20293</v>
      </c>
      <c r="P13" s="6">
        <v>18490</v>
      </c>
      <c r="Q13" s="6">
        <v>10889</v>
      </c>
      <c r="R13" s="6">
        <v>2040</v>
      </c>
      <c r="S13" s="6">
        <v>7653</v>
      </c>
      <c r="T13" s="6">
        <v>6354</v>
      </c>
      <c r="U13" s="6">
        <v>8254</v>
      </c>
      <c r="V13" s="6">
        <v>12384</v>
      </c>
      <c r="W13" s="6">
        <v>18755</v>
      </c>
      <c r="X13" s="6">
        <v>39117</v>
      </c>
      <c r="Y13" s="6">
        <v>23385</v>
      </c>
      <c r="Z13" s="6">
        <v>26191</v>
      </c>
      <c r="AA13" s="6">
        <v>8555</v>
      </c>
      <c r="AB13" s="6">
        <v>8538</v>
      </c>
      <c r="AC13" s="6">
        <v>13865</v>
      </c>
      <c r="AD13" s="6">
        <v>24330</v>
      </c>
      <c r="AE13" s="6">
        <v>14486</v>
      </c>
      <c r="AF13" s="6">
        <v>19794</v>
      </c>
      <c r="AG13" s="6">
        <v>10517</v>
      </c>
      <c r="AH13" s="6">
        <v>22887</v>
      </c>
      <c r="AI13" s="6">
        <v>7055</v>
      </c>
      <c r="AJ13" s="6">
        <v>48780</v>
      </c>
      <c r="AK13" s="6">
        <v>39578</v>
      </c>
      <c r="AL13" s="6">
        <v>38877</v>
      </c>
      <c r="AM13" s="6">
        <v>32848</v>
      </c>
      <c r="AN13" s="6">
        <v>11065</v>
      </c>
      <c r="AO13" s="6">
        <v>7891</v>
      </c>
      <c r="AP13" s="6">
        <v>24615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</row>
    <row r="14" spans="1:54" x14ac:dyDescent="0.25">
      <c r="A14" s="5" t="s">
        <v>27</v>
      </c>
      <c r="B14" s="5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580</v>
      </c>
      <c r="X14" s="6">
        <v>0</v>
      </c>
      <c r="Y14" s="6">
        <v>1556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17166</v>
      </c>
      <c r="AH14" s="6">
        <v>84163</v>
      </c>
      <c r="AI14" s="6">
        <v>76491</v>
      </c>
      <c r="AJ14" s="6">
        <v>54848</v>
      </c>
      <c r="AK14" s="6">
        <v>101143</v>
      </c>
      <c r="AL14" s="6">
        <v>107951</v>
      </c>
      <c r="AM14" s="6">
        <v>63076</v>
      </c>
      <c r="AN14" s="6">
        <v>114086</v>
      </c>
      <c r="AO14" s="6">
        <v>87095</v>
      </c>
      <c r="AP14" s="6">
        <v>117925</v>
      </c>
      <c r="AQ14" s="6">
        <v>181543</v>
      </c>
      <c r="AR14" s="6">
        <v>196135</v>
      </c>
      <c r="AS14" s="6">
        <v>19505</v>
      </c>
      <c r="AT14" s="6">
        <v>26843</v>
      </c>
      <c r="AU14" s="6">
        <v>15616</v>
      </c>
      <c r="AV14" s="6">
        <v>67834</v>
      </c>
      <c r="AW14" s="6">
        <v>152956</v>
      </c>
      <c r="AX14" s="6">
        <v>143652</v>
      </c>
      <c r="AY14" s="6">
        <v>149481</v>
      </c>
      <c r="AZ14" s="6">
        <v>229769</v>
      </c>
      <c r="BA14" s="6">
        <v>322334</v>
      </c>
      <c r="BB14" s="6">
        <v>258377</v>
      </c>
    </row>
    <row r="15" spans="1:54" x14ac:dyDescent="0.25">
      <c r="A15" s="5" t="s">
        <v>28</v>
      </c>
      <c r="B15" s="5" t="s">
        <v>19</v>
      </c>
      <c r="C15" s="6">
        <v>3070</v>
      </c>
      <c r="D15" s="6">
        <v>3368</v>
      </c>
      <c r="E15" s="6">
        <v>4362</v>
      </c>
      <c r="F15" s="6">
        <v>6220</v>
      </c>
      <c r="G15" s="6">
        <v>6701</v>
      </c>
      <c r="H15" s="6">
        <v>6804</v>
      </c>
      <c r="I15" s="6">
        <v>7938</v>
      </c>
      <c r="J15" s="6">
        <v>51216</v>
      </c>
      <c r="K15" s="6">
        <v>56576</v>
      </c>
      <c r="L15" s="6">
        <v>170461</v>
      </c>
      <c r="M15" s="6">
        <v>273948</v>
      </c>
      <c r="N15" s="6">
        <v>237847</v>
      </c>
      <c r="O15" s="6">
        <v>172114</v>
      </c>
      <c r="P15" s="6">
        <v>192514</v>
      </c>
      <c r="Q15" s="6">
        <v>249633</v>
      </c>
      <c r="R15" s="6">
        <v>165586</v>
      </c>
      <c r="S15" s="6">
        <v>170406</v>
      </c>
      <c r="T15" s="6">
        <v>218751</v>
      </c>
      <c r="U15" s="6">
        <v>257126</v>
      </c>
      <c r="V15" s="6">
        <v>261936</v>
      </c>
      <c r="W15" s="6">
        <v>186718</v>
      </c>
      <c r="X15" s="6">
        <v>396381</v>
      </c>
      <c r="Y15" s="6">
        <v>407945</v>
      </c>
      <c r="Z15" s="6">
        <v>379399</v>
      </c>
      <c r="AA15" s="6">
        <v>375030</v>
      </c>
      <c r="AB15" s="6">
        <v>523745</v>
      </c>
      <c r="AC15" s="6">
        <v>581321</v>
      </c>
      <c r="AD15" s="6">
        <v>407842</v>
      </c>
      <c r="AE15" s="6">
        <v>508221</v>
      </c>
      <c r="AF15" s="6">
        <v>488293</v>
      </c>
      <c r="AG15" s="6">
        <v>408356</v>
      </c>
      <c r="AH15" s="6">
        <v>493781</v>
      </c>
      <c r="AI15" s="6">
        <v>365792</v>
      </c>
      <c r="AJ15" s="6">
        <v>417517</v>
      </c>
      <c r="AK15" s="6">
        <v>332846</v>
      </c>
      <c r="AL15" s="6">
        <v>456454</v>
      </c>
      <c r="AM15" s="6">
        <v>357630</v>
      </c>
      <c r="AN15" s="6">
        <v>493433</v>
      </c>
      <c r="AO15" s="6">
        <v>377830</v>
      </c>
      <c r="AP15" s="6">
        <v>332145</v>
      </c>
      <c r="AQ15" s="6">
        <v>362239</v>
      </c>
      <c r="AR15" s="6">
        <v>533684</v>
      </c>
      <c r="AS15" s="6">
        <v>474384</v>
      </c>
      <c r="AT15" s="6">
        <v>461012</v>
      </c>
      <c r="AU15" s="6">
        <v>639986</v>
      </c>
      <c r="AV15" s="6">
        <v>813604</v>
      </c>
      <c r="AW15" s="6">
        <v>475856</v>
      </c>
      <c r="AX15" s="6">
        <v>668860</v>
      </c>
      <c r="AY15" s="6">
        <v>704410</v>
      </c>
      <c r="AZ15" s="6">
        <v>782035</v>
      </c>
      <c r="BA15" s="6">
        <v>1005003</v>
      </c>
      <c r="BB15" s="6">
        <v>1543151</v>
      </c>
    </row>
    <row r="16" spans="1:54" x14ac:dyDescent="0.25">
      <c r="A16" s="5" t="s">
        <v>29</v>
      </c>
      <c r="B16" s="5" t="s">
        <v>19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13420</v>
      </c>
      <c r="S16" s="6">
        <v>26293</v>
      </c>
      <c r="T16" s="6">
        <v>15062</v>
      </c>
      <c r="U16" s="6">
        <v>33211</v>
      </c>
      <c r="V16" s="6">
        <v>20741</v>
      </c>
      <c r="W16" s="6">
        <v>22199</v>
      </c>
      <c r="X16" s="6">
        <v>62125</v>
      </c>
      <c r="Y16" s="6">
        <v>21978</v>
      </c>
      <c r="Z16" s="6">
        <v>102036</v>
      </c>
      <c r="AA16" s="6">
        <v>202942</v>
      </c>
      <c r="AB16" s="6">
        <v>288033</v>
      </c>
      <c r="AC16" s="6">
        <v>230879</v>
      </c>
      <c r="AD16" s="6">
        <v>179343</v>
      </c>
      <c r="AE16" s="6">
        <v>237373</v>
      </c>
      <c r="AF16" s="6">
        <v>220505</v>
      </c>
      <c r="AG16" s="6">
        <v>175966</v>
      </c>
      <c r="AH16" s="6">
        <v>199982</v>
      </c>
      <c r="AI16" s="6">
        <v>346380</v>
      </c>
      <c r="AJ16" s="6">
        <v>559189</v>
      </c>
      <c r="AK16" s="6">
        <v>392051</v>
      </c>
      <c r="AL16" s="6">
        <v>411567</v>
      </c>
      <c r="AM16" s="6">
        <v>414494</v>
      </c>
      <c r="AN16" s="6">
        <v>336409</v>
      </c>
      <c r="AO16" s="6">
        <v>468295</v>
      </c>
      <c r="AP16" s="6">
        <v>574305</v>
      </c>
      <c r="AQ16" s="6">
        <v>700368</v>
      </c>
      <c r="AR16" s="6">
        <v>506257</v>
      </c>
      <c r="AS16" s="6">
        <v>498339</v>
      </c>
      <c r="AT16" s="6">
        <v>736108</v>
      </c>
      <c r="AU16" s="6">
        <v>657986</v>
      </c>
      <c r="AV16" s="6">
        <v>810562</v>
      </c>
      <c r="AW16" s="6">
        <v>806369</v>
      </c>
      <c r="AX16" s="6">
        <v>1041919</v>
      </c>
      <c r="AY16" s="6">
        <v>1063577</v>
      </c>
      <c r="AZ16" s="6">
        <v>1196187</v>
      </c>
      <c r="BA16" s="6">
        <v>908876</v>
      </c>
      <c r="BB16" s="6">
        <v>749664</v>
      </c>
    </row>
    <row r="17" spans="1:54" x14ac:dyDescent="0.25">
      <c r="A17" s="5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Q17" s="6">
        <v>0</v>
      </c>
      <c r="AR17" s="6">
        <v>0</v>
      </c>
      <c r="AS17" s="6">
        <v>338780</v>
      </c>
      <c r="AT17" s="6">
        <v>337919</v>
      </c>
      <c r="AU17" s="6">
        <v>312835</v>
      </c>
      <c r="AV17" s="6">
        <v>262394</v>
      </c>
      <c r="AW17" s="6">
        <v>268356</v>
      </c>
      <c r="AX17" s="6">
        <v>235211</v>
      </c>
      <c r="AY17" s="6">
        <v>323806</v>
      </c>
      <c r="AZ17" s="6">
        <v>393074</v>
      </c>
      <c r="BA17" s="6">
        <v>309159</v>
      </c>
      <c r="BB17" s="6">
        <v>368613</v>
      </c>
    </row>
    <row r="18" spans="1:54" ht="20.25" customHeight="1" x14ac:dyDescent="0.25">
      <c r="A18" s="3" t="s">
        <v>10</v>
      </c>
    </row>
    <row r="19" spans="1:54" x14ac:dyDescent="0.25">
      <c r="A19" s="2" t="s">
        <v>4</v>
      </c>
      <c r="B19" s="2">
        <v>2011</v>
      </c>
      <c r="C19" s="2">
        <v>2012</v>
      </c>
      <c r="D19" s="2">
        <v>2013</v>
      </c>
      <c r="E19" s="2">
        <v>2014</v>
      </c>
      <c r="F19" s="2">
        <v>2015</v>
      </c>
      <c r="G19" s="2">
        <v>2016</v>
      </c>
      <c r="H19" s="2">
        <v>2017</v>
      </c>
      <c r="I19" s="2">
        <v>2018</v>
      </c>
      <c r="J19" s="2">
        <v>2019</v>
      </c>
      <c r="K19" s="2">
        <v>2020</v>
      </c>
      <c r="L19" s="2">
        <v>2021</v>
      </c>
      <c r="M19" s="2">
        <v>2022</v>
      </c>
      <c r="N19" s="2">
        <v>2023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x14ac:dyDescent="0.25">
      <c r="A20" s="2" t="s">
        <v>11</v>
      </c>
      <c r="B20" s="8">
        <f>SUM(C7:F7)/1000000</f>
        <v>1.5200000000000001E-4</v>
      </c>
      <c r="C20" s="8">
        <f>SUM(G7:J7)/1000000</f>
        <v>7.0399999999999998E-4</v>
      </c>
      <c r="D20" s="8">
        <f>SUM(K7:N7)/1000000</f>
        <v>2.2654000000000001E-2</v>
      </c>
      <c r="E20" s="8">
        <f>SUM(O7:R7)/1000000</f>
        <v>2.6571000000000001E-2</v>
      </c>
      <c r="F20" s="8">
        <f>SUM(S7:V7)/1000000</f>
        <v>0.107007</v>
      </c>
      <c r="G20" s="8">
        <f>SUM(W7:Z7)/1000000</f>
        <v>9.6963999999999995E-2</v>
      </c>
      <c r="H20" s="8">
        <f>SUM(AA7:AD7)/1000000</f>
        <v>0.18917</v>
      </c>
      <c r="I20" s="8">
        <f>SUM(AE7:AH7)/1000000</f>
        <v>7.0874000000000006E-2</v>
      </c>
      <c r="J20" s="8">
        <f>SUM(AI7:AL7)/1000000</f>
        <v>2.0749E-2</v>
      </c>
      <c r="K20" s="8">
        <f>SUM(AM7:AP7)/1000000</f>
        <v>4.9377999999999998E-2</v>
      </c>
      <c r="L20" s="8">
        <f>SUM(AQ7:AT7)/1000000</f>
        <v>1.8204999999999999E-2</v>
      </c>
      <c r="M20" s="8">
        <f>SUM(AU7:AX7)/1000000</f>
        <v>0.12601299999999999</v>
      </c>
      <c r="N20" s="8">
        <f>SUM(AY7:BB7)/1000000</f>
        <v>0.28991299999999998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x14ac:dyDescent="0.25">
      <c r="A21" s="2" t="s">
        <v>12</v>
      </c>
      <c r="B21" s="8">
        <f>SUM(C8:F8,C12:F12)/1000000</f>
        <v>8.1089999999999999E-3</v>
      </c>
      <c r="C21" s="8">
        <f>SUM(G8:J8,G12:J12)/1000000</f>
        <v>7.7460000000000003E-3</v>
      </c>
      <c r="D21" s="8">
        <f>SUM(K8:N8,K12:N12)/1000000</f>
        <v>8.1099999999999992E-3</v>
      </c>
      <c r="E21" s="8">
        <f>SUM(O8:R8,O12:R12)/1000000</f>
        <v>1.3190000000000001E-3</v>
      </c>
      <c r="F21" s="8">
        <f>SUM(S8:V8,S12:V12)/1000000</f>
        <v>4.2339999999999999E-3</v>
      </c>
      <c r="G21" s="8">
        <f>SUM(W8:Z8,W12:Z12)/1000000</f>
        <v>0.567357</v>
      </c>
      <c r="H21" s="8">
        <f>SUM(AA8:AD8,AA12:AD12)/1000000</f>
        <v>0.13994599999999999</v>
      </c>
      <c r="I21" s="8">
        <f>SUM(AE8:AH8,AE12:AH12)/1000000</f>
        <v>0.59532600000000002</v>
      </c>
      <c r="J21" s="8">
        <f>SUM(AI8:AL8,AI12:AL12)/1000000</f>
        <v>1.0276069999999999</v>
      </c>
      <c r="K21" s="8">
        <f>SUM(AM8:AP8,AM12:AP12)/1000000</f>
        <v>0.77502599999999999</v>
      </c>
      <c r="L21" s="8">
        <f>SUM(AQ8:AT8,AQ12:AT12)/1000000</f>
        <v>2.099812</v>
      </c>
      <c r="M21" s="8">
        <f>SUM(AU8:AX8,AU12:AX12)/1000000</f>
        <v>2.9819939999999998</v>
      </c>
      <c r="N21" s="8">
        <f>SUM(AY8:BB8,AY12:BB12)/1000000</f>
        <v>2.1851989999999999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x14ac:dyDescent="0.25">
      <c r="A22" s="2" t="s">
        <v>13</v>
      </c>
      <c r="B22" s="8">
        <f>SUM(C13:F13)/1000000</f>
        <v>0</v>
      </c>
      <c r="C22" s="8">
        <f>SUM(G13:J13)/1000000</f>
        <v>0</v>
      </c>
      <c r="D22" s="8">
        <f>SUM(K13:N13)/1000000</f>
        <v>5.1096999999999997E-2</v>
      </c>
      <c r="E22" s="8">
        <f>SUM(O13:R13)/1000000</f>
        <v>5.1712000000000001E-2</v>
      </c>
      <c r="F22" s="8">
        <f>SUM(S13:V13)/1000000</f>
        <v>3.4645000000000002E-2</v>
      </c>
      <c r="G22" s="8">
        <f>SUM(W13:Z13)/1000000</f>
        <v>0.107448</v>
      </c>
      <c r="H22" s="8">
        <f>SUM(AA13:AD13)/1000000</f>
        <v>5.5287999999999997E-2</v>
      </c>
      <c r="I22" s="8">
        <f>SUM(AE13:AH13)/1000000</f>
        <v>6.7683999999999994E-2</v>
      </c>
      <c r="J22" s="8">
        <f>SUM(AI13:AL13)/1000000</f>
        <v>0.13428999999999999</v>
      </c>
      <c r="K22" s="8">
        <f>SUM(AM13:AP13)/1000000</f>
        <v>7.6419000000000001E-2</v>
      </c>
      <c r="L22" s="8">
        <f>SUM(AQ13:AT13)/1000000</f>
        <v>0</v>
      </c>
      <c r="M22" s="8">
        <f>SUM(AU13:AX13)/1000000</f>
        <v>0</v>
      </c>
      <c r="N22" s="8">
        <f>SUM(AY13:BB13)/1000000</f>
        <v>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x14ac:dyDescent="0.25">
      <c r="A23" s="2" t="s">
        <v>14</v>
      </c>
      <c r="B23" s="8">
        <f>SUM(C9:F9)/1000000</f>
        <v>7.3244000000000004E-2</v>
      </c>
      <c r="C23" s="8">
        <f>SUM(G9:J9)/1000000</f>
        <v>0.126855</v>
      </c>
      <c r="D23" s="8">
        <f>SUM(K9:N9)/1000000</f>
        <v>0.37260799999999999</v>
      </c>
      <c r="E23" s="8">
        <f>SUM(O9:R9)/1000000</f>
        <v>0.40172999999999998</v>
      </c>
      <c r="F23" s="8">
        <f>SUM(S9:V9)/1000000</f>
        <v>0.636961</v>
      </c>
      <c r="G23" s="8">
        <f>SUM(W9:Z9)/1000000</f>
        <v>0.61633599999999999</v>
      </c>
      <c r="H23" s="8">
        <f>SUM(AA9:AD9)/1000000</f>
        <v>0.58268699999999995</v>
      </c>
      <c r="I23" s="8">
        <f>SUM(AE9:AH9)/1000000</f>
        <v>0.77317800000000003</v>
      </c>
      <c r="J23" s="8">
        <f>SUM(AI9:AL9)/1000000</f>
        <v>0.89926099999999998</v>
      </c>
      <c r="K23" s="8">
        <f>SUM(AM9:AP9)/1000000</f>
        <v>0.92629099999999998</v>
      </c>
      <c r="L23" s="8">
        <f>SUM(AQ9:AT9, AQ17:AT17)/1000000</f>
        <v>0.69866399999999995</v>
      </c>
      <c r="M23" s="8">
        <f>SUM(AU9:AX9, AU17:AX17)/1000000</f>
        <v>1.1198699999999999</v>
      </c>
      <c r="N23" s="8">
        <f>SUM(AY9:BB9, AY17:BB17)/1000000</f>
        <v>1.45187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x14ac:dyDescent="0.25">
      <c r="A24" s="2" t="s">
        <v>15</v>
      </c>
      <c r="B24" s="8">
        <f>SUM(C6:F6,C14:F14)/1000000</f>
        <v>0</v>
      </c>
      <c r="C24" s="8">
        <f>SUM(G6:J6,G14:J14)/1000000</f>
        <v>0</v>
      </c>
      <c r="D24" s="8">
        <f>SUM(K6:N6,K14:N14)/1000000</f>
        <v>8.3999999999999995E-5</v>
      </c>
      <c r="E24" s="8">
        <f>SUM(O6:R6,O14:R14)/1000000</f>
        <v>0</v>
      </c>
      <c r="F24" s="8">
        <f>SUM(S6:V6,S14:V14)/1000000</f>
        <v>0</v>
      </c>
      <c r="G24" s="8">
        <f>SUM(W6:Z6,W14:Z14)/1000000</f>
        <v>1.8501E-2</v>
      </c>
      <c r="H24" s="8">
        <f>SUM(AA6:AD6,AA14:AD14)/1000000</f>
        <v>2.14E-3</v>
      </c>
      <c r="I24" s="8">
        <f>SUM(AE6:AH6,AE14:AH14)/1000000</f>
        <v>0.101329</v>
      </c>
      <c r="J24" s="8">
        <f>SUM(AI6:AL6,AI14:AL14)/1000000</f>
        <v>0.34043299999999999</v>
      </c>
      <c r="K24" s="8">
        <f>SUM(AM6:AP6,AM14:AP14)/1000000</f>
        <v>0.38286199999999998</v>
      </c>
      <c r="L24" s="8">
        <f>SUM(AQ6:AT6,AQ14:AT14)/1000000</f>
        <v>0.45290999999999998</v>
      </c>
      <c r="M24" s="8">
        <f>SUM(AU6:AX6,AU14:AX14)/1000000</f>
        <v>0.38708100000000001</v>
      </c>
      <c r="N24" s="8">
        <f>SUM(AY6:BB6,AY14:BB14)/1000000</f>
        <v>0.96015300000000003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x14ac:dyDescent="0.25">
      <c r="A25" s="2" t="s">
        <v>16</v>
      </c>
      <c r="B25" s="8">
        <f>SUM(C10:F10,C15:F15)/1000000</f>
        <v>1.8991999999999998E-2</v>
      </c>
      <c r="C25" s="8">
        <f>SUM(G10:J10,G15:J15)/1000000</f>
        <v>7.3492000000000002E-2</v>
      </c>
      <c r="D25" s="8">
        <f>SUM(K10:N10,K15:N15)/1000000</f>
        <v>0.86757899999999999</v>
      </c>
      <c r="E25" s="8">
        <f>SUM(O10:R10,O15:R15)/1000000</f>
        <v>1.036581</v>
      </c>
      <c r="F25" s="8">
        <f>SUM(S10:V10,S15:V15)/1000000</f>
        <v>1.350662</v>
      </c>
      <c r="G25" s="8">
        <f>SUM(W10:Z10,W15:Z15)/1000000</f>
        <v>2.3401290000000001</v>
      </c>
      <c r="H25" s="8">
        <f>SUM(AA10:AD10,AA15:AD15)/1000000</f>
        <v>2.311903</v>
      </c>
      <c r="I25" s="8">
        <f>SUM(AE10:AH10,AE15:AH15)/1000000</f>
        <v>2.5341450000000001</v>
      </c>
      <c r="J25" s="8">
        <f>SUM(AI10:AL10,AI15:AL15)/1000000</f>
        <v>2.4291079999999998</v>
      </c>
      <c r="K25" s="8">
        <f>SUM(AM10:AP10,AM15:AP15)/1000000</f>
        <v>2.4527209999999999</v>
      </c>
      <c r="L25" s="8">
        <f>SUM(AQ10:AT10,AQ15:AT15)/1000000</f>
        <v>2.285469</v>
      </c>
      <c r="M25" s="8">
        <f>SUM(AU10:AX10,AU15:AX15)/1000000</f>
        <v>3.1328390000000002</v>
      </c>
      <c r="N25" s="8">
        <f>SUM(AY10:BB10,AY15:BB15)/1000000</f>
        <v>4.3822020000000004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x14ac:dyDescent="0.25">
      <c r="A26" s="2" t="s">
        <v>17</v>
      </c>
      <c r="B26" s="8">
        <f>SUM(C11:F11,C16:F16)/1000000</f>
        <v>7.9000000000000001E-4</v>
      </c>
      <c r="C26" s="8">
        <f>SUM(G11:J11,G16:J16)/1000000</f>
        <v>1.3209E-2</v>
      </c>
      <c r="D26" s="8">
        <f>SUM(K11:N11,K16:N16)/1000000</f>
        <v>3.4466999999999998E-2</v>
      </c>
      <c r="E26" s="8">
        <f>SUM(O11:R11,O16:R16)/1000000</f>
        <v>4.5066000000000002E-2</v>
      </c>
      <c r="F26" s="8">
        <f>SUM(S11:V11,S16:V16)/1000000</f>
        <v>0.118572</v>
      </c>
      <c r="G26" s="8">
        <f>SUM(W11:Z11,W16:Z16)/1000000</f>
        <v>0.231265</v>
      </c>
      <c r="H26" s="8">
        <f>SUM(AA11:AD11,AA16:AD16)/1000000</f>
        <v>1.0653349999999999</v>
      </c>
      <c r="I26" s="8">
        <f>SUM(AE11:AH11,AE16:AH16)/1000000</f>
        <v>0.94940899999999995</v>
      </c>
      <c r="J26" s="8">
        <f>SUM(AI11:AL11,AI16:AL16)/1000000</f>
        <v>1.7601690000000001</v>
      </c>
      <c r="K26" s="8">
        <f>SUM(AM11:AP11,AM16:AP16)/1000000</f>
        <v>2.1219299999999999</v>
      </c>
      <c r="L26" s="8">
        <f>SUM(AQ11:AT11,AQ16:AT16)/1000000</f>
        <v>3.3120020000000001</v>
      </c>
      <c r="M26" s="8">
        <f>SUM(AU11:AX11,AU16:AX16)/1000000</f>
        <v>4.1010220000000004</v>
      </c>
      <c r="N26" s="8">
        <f>SUM(AY11:BB11,AY16:BB16)/1000000</f>
        <v>4.629715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x14ac:dyDescent="0.25"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x14ac:dyDescent="0.25">
      <c r="B28" s="9"/>
      <c r="I28" s="10"/>
      <c r="J28" s="10"/>
      <c r="K28" s="10">
        <f>SUM(K21:K22,K25:K26)/SUM(K20:K26)</f>
        <v>0.79976334734392907</v>
      </c>
      <c r="L28" s="10">
        <f>SUM(L21:L22,L25:L26)/SUM(L20:L26)</f>
        <v>0.86807591962253117</v>
      </c>
      <c r="M28" s="10">
        <f>SUM(M21:M22,M25:M26)/SUM(M20:M26)</f>
        <v>0.86218339566162672</v>
      </c>
      <c r="N28" s="10">
        <f>SUM(N21:N22,N25:N26)/SUM(N20:N26)</f>
        <v>0.80560285694304912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x14ac:dyDescent="0.25"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x14ac:dyDescent="0.25"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2" spans="1:54" x14ac:dyDescent="0.25"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</sheetData>
  <mergeCells count="13">
    <mergeCell ref="AY4:BB4"/>
    <mergeCell ref="AU4:AX4"/>
    <mergeCell ref="AQ4:AT4"/>
    <mergeCell ref="C4:F4"/>
    <mergeCell ref="G4:J4"/>
    <mergeCell ref="K4:N4"/>
    <mergeCell ref="O4:R4"/>
    <mergeCell ref="S4:V4"/>
    <mergeCell ref="AM4:AP4"/>
    <mergeCell ref="AI4:AL4"/>
    <mergeCell ref="AE4:AH4"/>
    <mergeCell ref="W4:Z4"/>
    <mergeCell ref="AA4:AD4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F502-6E28-4FD8-8DB2-6B01C184F861}">
  <dimension ref="A1:BB53"/>
  <sheetViews>
    <sheetView showGridLines="0" tabSelected="1" zoomScale="90" zoomScaleNormal="90" workbookViewId="0">
      <pane xSplit="1" topLeftCell="J1" activePane="topRight" state="frozen"/>
      <selection pane="topRight" activeCell="M32" sqref="M32"/>
    </sheetView>
  </sheetViews>
  <sheetFormatPr defaultColWidth="9.140625" defaultRowHeight="15" x14ac:dyDescent="0.25"/>
  <cols>
    <col min="1" max="1" width="18.140625" style="2" customWidth="1"/>
    <col min="2" max="2" width="10.140625" style="2" customWidth="1"/>
    <col min="3" max="26" width="13.7109375" style="2" customWidth="1"/>
    <col min="27" max="27" width="11.28515625" style="2" bestFit="1" customWidth="1"/>
    <col min="28" max="41" width="11" style="2" bestFit="1" customWidth="1"/>
    <col min="42" max="42" width="15.5703125" style="2" bestFit="1" customWidth="1"/>
    <col min="43" max="47" width="12.85546875" style="2" bestFit="1" customWidth="1"/>
    <col min="48" max="48" width="13.42578125" style="2" bestFit="1" customWidth="1"/>
    <col min="49" max="50" width="12.85546875" style="2" bestFit="1" customWidth="1"/>
    <col min="51" max="52" width="14.28515625" style="2" bestFit="1" customWidth="1"/>
    <col min="53" max="53" width="13.85546875" style="2" bestFit="1" customWidth="1"/>
    <col min="54" max="54" width="14.28515625" style="2" bestFit="1" customWidth="1"/>
    <col min="55" max="16384" width="9.140625" style="2"/>
  </cols>
  <sheetData>
    <row r="1" spans="1:54" ht="18.75" x14ac:dyDescent="0.3">
      <c r="A1" s="1" t="s">
        <v>0</v>
      </c>
    </row>
    <row r="2" spans="1:54" ht="18.75" x14ac:dyDescent="0.3">
      <c r="A2" s="1"/>
    </row>
    <row r="3" spans="1:54" x14ac:dyDescent="0.25">
      <c r="A3" s="3" t="s">
        <v>1</v>
      </c>
    </row>
    <row r="4" spans="1:54" x14ac:dyDescent="0.25">
      <c r="A4" s="4" t="s">
        <v>32</v>
      </c>
      <c r="B4" s="4" t="s">
        <v>3</v>
      </c>
      <c r="C4" s="13">
        <v>2011</v>
      </c>
      <c r="D4" s="14"/>
      <c r="E4" s="14"/>
      <c r="F4" s="15"/>
      <c r="G4" s="13">
        <v>2012</v>
      </c>
      <c r="H4" s="14"/>
      <c r="I4" s="14"/>
      <c r="J4" s="15"/>
      <c r="K4" s="13">
        <v>2013</v>
      </c>
      <c r="L4" s="14"/>
      <c r="M4" s="14"/>
      <c r="N4" s="15"/>
      <c r="O4" s="13">
        <v>2014</v>
      </c>
      <c r="P4" s="14"/>
      <c r="Q4" s="14"/>
      <c r="R4" s="15"/>
      <c r="S4" s="13">
        <v>2015</v>
      </c>
      <c r="T4" s="14"/>
      <c r="U4" s="14"/>
      <c r="V4" s="15"/>
      <c r="W4" s="13">
        <v>2016</v>
      </c>
      <c r="X4" s="14"/>
      <c r="Y4" s="14"/>
      <c r="Z4" s="15"/>
      <c r="AA4" s="13">
        <v>2017</v>
      </c>
      <c r="AB4" s="14"/>
      <c r="AC4" s="14"/>
      <c r="AD4" s="15"/>
      <c r="AE4" s="13">
        <v>2018</v>
      </c>
      <c r="AF4" s="14"/>
      <c r="AG4" s="14"/>
      <c r="AH4" s="15"/>
      <c r="AI4" s="13">
        <v>2019</v>
      </c>
      <c r="AJ4" s="14"/>
      <c r="AK4" s="14"/>
      <c r="AL4" s="15"/>
      <c r="AM4" s="13">
        <v>2020</v>
      </c>
      <c r="AN4" s="14"/>
      <c r="AO4" s="14"/>
      <c r="AP4" s="15"/>
      <c r="AQ4" s="13">
        <v>2021</v>
      </c>
      <c r="AR4" s="14"/>
      <c r="AS4" s="14"/>
      <c r="AT4" s="15"/>
      <c r="AU4" s="13">
        <v>2022</v>
      </c>
      <c r="AV4" s="14"/>
      <c r="AW4" s="14"/>
      <c r="AX4" s="15"/>
      <c r="AY4" s="13">
        <v>2023</v>
      </c>
      <c r="AZ4" s="14"/>
      <c r="BA4" s="14"/>
      <c r="BB4" s="15"/>
    </row>
    <row r="5" spans="1:54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6</v>
      </c>
      <c r="T5" s="5" t="s">
        <v>7</v>
      </c>
      <c r="U5" s="5" t="s">
        <v>8</v>
      </c>
      <c r="V5" s="5" t="s">
        <v>9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6</v>
      </c>
      <c r="AB5" s="5" t="s">
        <v>7</v>
      </c>
      <c r="AC5" s="5" t="s">
        <v>8</v>
      </c>
      <c r="AD5" s="5" t="s">
        <v>9</v>
      </c>
      <c r="AE5" s="5" t="s">
        <v>6</v>
      </c>
      <c r="AF5" s="5" t="s">
        <v>7</v>
      </c>
      <c r="AG5" s="5" t="s">
        <v>8</v>
      </c>
      <c r="AH5" s="5" t="s">
        <v>9</v>
      </c>
      <c r="AI5" s="5" t="s">
        <v>6</v>
      </c>
      <c r="AJ5" s="5" t="s">
        <v>7</v>
      </c>
      <c r="AK5" s="5" t="s">
        <v>8</v>
      </c>
      <c r="AL5" s="5" t="s">
        <v>9</v>
      </c>
      <c r="AM5" s="5" t="s">
        <v>6</v>
      </c>
      <c r="AN5" s="5" t="s">
        <v>7</v>
      </c>
      <c r="AO5" s="5" t="s">
        <v>8</v>
      </c>
      <c r="AP5" s="5" t="s">
        <v>9</v>
      </c>
      <c r="AQ5" s="5" t="s">
        <v>6</v>
      </c>
      <c r="AR5" s="5" t="s">
        <v>7</v>
      </c>
      <c r="AS5" s="5" t="s">
        <v>8</v>
      </c>
      <c r="AT5" s="5" t="s">
        <v>9</v>
      </c>
      <c r="AU5" s="5" t="s">
        <v>6</v>
      </c>
      <c r="AV5" s="5" t="s">
        <v>7</v>
      </c>
      <c r="AW5" s="5" t="s">
        <v>8</v>
      </c>
      <c r="AX5" s="5" t="s">
        <v>9</v>
      </c>
      <c r="AY5" s="5" t="s">
        <v>6</v>
      </c>
      <c r="AZ5" s="5" t="s">
        <v>7</v>
      </c>
      <c r="BA5" s="5" t="s">
        <v>8</v>
      </c>
      <c r="BB5" s="5" t="s">
        <v>9</v>
      </c>
    </row>
    <row r="6" spans="1:54" x14ac:dyDescent="0.25">
      <c r="A6" s="5" t="s">
        <v>18</v>
      </c>
      <c r="B6" s="5" t="s">
        <v>33</v>
      </c>
      <c r="C6" s="6">
        <v>14611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48113</v>
      </c>
      <c r="L6" s="6">
        <v>238215</v>
      </c>
      <c r="M6" s="6">
        <v>154147</v>
      </c>
      <c r="N6" s="6">
        <v>718187</v>
      </c>
      <c r="O6" s="6">
        <v>3861</v>
      </c>
      <c r="P6" s="6">
        <v>0</v>
      </c>
      <c r="Q6" s="6">
        <v>592</v>
      </c>
      <c r="R6" s="6">
        <v>0</v>
      </c>
      <c r="S6" s="6">
        <v>0</v>
      </c>
      <c r="T6" s="6">
        <v>0</v>
      </c>
      <c r="U6" s="6">
        <v>4421865</v>
      </c>
      <c r="V6" s="6">
        <v>0</v>
      </c>
      <c r="W6" s="6">
        <v>0</v>
      </c>
      <c r="X6" s="6">
        <v>-4428</v>
      </c>
      <c r="Y6" s="6">
        <v>1310415</v>
      </c>
      <c r="Z6" s="6">
        <v>1689953</v>
      </c>
      <c r="AA6" s="6">
        <v>220201</v>
      </c>
      <c r="AB6" s="6">
        <v>-7988</v>
      </c>
      <c r="AC6" s="6">
        <v>95805</v>
      </c>
      <c r="AD6" s="6">
        <v>0</v>
      </c>
      <c r="AE6" s="6">
        <v>0</v>
      </c>
      <c r="AF6" s="6">
        <v>-2935</v>
      </c>
      <c r="AG6" s="6">
        <v>-712</v>
      </c>
      <c r="AH6" s="6">
        <v>-1939</v>
      </c>
      <c r="AI6" s="6">
        <v>-5306</v>
      </c>
      <c r="AJ6" s="6">
        <v>-3890</v>
      </c>
      <c r="AK6" s="6">
        <v>-1813</v>
      </c>
      <c r="AL6" s="6">
        <v>-17502</v>
      </c>
      <c r="AM6" s="6">
        <v>0</v>
      </c>
      <c r="AN6" s="6">
        <v>-9925</v>
      </c>
      <c r="AO6" s="6">
        <v>-7382</v>
      </c>
      <c r="AP6" s="6">
        <v>151683</v>
      </c>
      <c r="AQ6" s="6">
        <v>5006355</v>
      </c>
      <c r="AR6" s="6">
        <v>2432664</v>
      </c>
      <c r="AS6" s="6">
        <v>514121</v>
      </c>
      <c r="AT6" s="6">
        <v>-1150</v>
      </c>
      <c r="AU6" s="6">
        <v>-2783</v>
      </c>
      <c r="AV6" s="6">
        <v>-55015</v>
      </c>
      <c r="AW6" s="6">
        <v>1013735</v>
      </c>
      <c r="AX6" s="6">
        <v>602132</v>
      </c>
      <c r="AY6" s="6">
        <v>-53014</v>
      </c>
      <c r="AZ6" s="6">
        <v>-301584</v>
      </c>
      <c r="BA6" s="6">
        <v>-61031</v>
      </c>
      <c r="BB6" s="6">
        <v>-13321</v>
      </c>
    </row>
    <row r="7" spans="1:54" x14ac:dyDescent="0.25">
      <c r="A7" s="5" t="s">
        <v>20</v>
      </c>
      <c r="B7" s="5" t="s">
        <v>33</v>
      </c>
      <c r="C7" s="6">
        <v>10940</v>
      </c>
      <c r="D7" s="6">
        <v>27416</v>
      </c>
      <c r="E7" s="6">
        <v>0</v>
      </c>
      <c r="F7" s="6">
        <v>0</v>
      </c>
      <c r="G7" s="6">
        <v>24565</v>
      </c>
      <c r="H7" s="6">
        <v>0</v>
      </c>
      <c r="I7" s="6">
        <v>22178</v>
      </c>
      <c r="J7" s="6">
        <v>131655</v>
      </c>
      <c r="K7" s="6">
        <v>375643</v>
      </c>
      <c r="L7" s="6">
        <v>1412876</v>
      </c>
      <c r="M7" s="6">
        <v>1324144</v>
      </c>
      <c r="N7" s="6">
        <v>2160645</v>
      </c>
      <c r="O7" s="6">
        <v>1647409</v>
      </c>
      <c r="P7" s="6">
        <v>1945769</v>
      </c>
      <c r="Q7" s="6">
        <v>452204</v>
      </c>
      <c r="R7" s="6">
        <v>2137492</v>
      </c>
      <c r="S7" s="6">
        <v>764448</v>
      </c>
      <c r="T7" s="6">
        <v>5047553</v>
      </c>
      <c r="U7" s="6">
        <v>11134586</v>
      </c>
      <c r="V7" s="6">
        <v>7445903</v>
      </c>
      <c r="W7" s="6">
        <v>4561069</v>
      </c>
      <c r="X7" s="6">
        <v>1654848</v>
      </c>
      <c r="Y7" s="6">
        <v>5433896</v>
      </c>
      <c r="Z7" s="6">
        <v>5361800</v>
      </c>
      <c r="AA7" s="6">
        <v>7976575</v>
      </c>
      <c r="AB7" s="6">
        <v>2280302</v>
      </c>
      <c r="AC7" s="6">
        <v>14419304</v>
      </c>
      <c r="AD7" s="6">
        <v>7339128</v>
      </c>
      <c r="AE7" s="6">
        <v>5825942</v>
      </c>
      <c r="AF7" s="6">
        <v>603433</v>
      </c>
      <c r="AG7" s="6">
        <v>532916</v>
      </c>
      <c r="AH7" s="6">
        <v>3614508</v>
      </c>
      <c r="AI7" s="6">
        <v>180176</v>
      </c>
      <c r="AJ7" s="6">
        <v>731066</v>
      </c>
      <c r="AK7" s="6">
        <v>1070809</v>
      </c>
      <c r="AL7" s="6">
        <v>1864609</v>
      </c>
      <c r="AM7" s="6">
        <v>187901</v>
      </c>
      <c r="AN7" s="6">
        <v>774081</v>
      </c>
      <c r="AO7" s="6">
        <v>612455</v>
      </c>
      <c r="AP7" s="6">
        <v>7851393</v>
      </c>
      <c r="AQ7" s="6">
        <v>31618</v>
      </c>
      <c r="AR7" s="6">
        <v>0</v>
      </c>
      <c r="AS7" s="6">
        <v>2190767</v>
      </c>
      <c r="AT7" s="6">
        <v>1059115</v>
      </c>
      <c r="AU7" s="6">
        <v>3236463</v>
      </c>
      <c r="AV7" s="6">
        <v>3625020</v>
      </c>
      <c r="AW7" s="6">
        <v>6251085</v>
      </c>
      <c r="AX7" s="6">
        <v>10679716</v>
      </c>
      <c r="AY7" s="6">
        <v>21209020</v>
      </c>
      <c r="AZ7" s="6">
        <v>6581149</v>
      </c>
      <c r="BA7" s="6">
        <v>6942468</v>
      </c>
      <c r="BB7" s="6">
        <v>21123468</v>
      </c>
    </row>
    <row r="8" spans="1:54" x14ac:dyDescent="0.25">
      <c r="A8" s="5" t="s">
        <v>21</v>
      </c>
      <c r="B8" s="5" t="s">
        <v>33</v>
      </c>
      <c r="C8" s="6">
        <v>25023</v>
      </c>
      <c r="D8" s="6">
        <v>0</v>
      </c>
      <c r="E8" s="6">
        <v>0</v>
      </c>
      <c r="F8" s="6">
        <v>148236</v>
      </c>
      <c r="G8" s="6">
        <v>0</v>
      </c>
      <c r="H8" s="6">
        <v>1814</v>
      </c>
      <c r="I8" s="6">
        <v>27357</v>
      </c>
      <c r="J8" s="6">
        <v>44127</v>
      </c>
      <c r="K8" s="6">
        <v>164403</v>
      </c>
      <c r="L8" s="6">
        <v>1878142</v>
      </c>
      <c r="M8" s="6">
        <v>2835089</v>
      </c>
      <c r="N8" s="6">
        <v>6026311</v>
      </c>
      <c r="O8" s="6">
        <v>6513469</v>
      </c>
      <c r="P8" s="6">
        <v>4310227</v>
      </c>
      <c r="Q8" s="6">
        <v>3039714</v>
      </c>
      <c r="R8" s="6">
        <v>6410694</v>
      </c>
      <c r="S8" s="6">
        <v>4882192</v>
      </c>
      <c r="T8" s="6">
        <v>6250495</v>
      </c>
      <c r="U8" s="6">
        <v>11308176</v>
      </c>
      <c r="V8" s="6">
        <v>15646182</v>
      </c>
      <c r="W8" s="6">
        <v>16297287</v>
      </c>
      <c r="X8" s="6">
        <v>17030456</v>
      </c>
      <c r="Y8" s="6">
        <v>22342695</v>
      </c>
      <c r="Z8" s="6">
        <v>26097544</v>
      </c>
      <c r="AA8" s="6">
        <v>7658599</v>
      </c>
      <c r="AB8" s="6">
        <v>13335684</v>
      </c>
      <c r="AC8" s="6">
        <v>15181792</v>
      </c>
      <c r="AD8" s="6">
        <v>18296707</v>
      </c>
      <c r="AE8" s="6">
        <v>16223044</v>
      </c>
      <c r="AF8" s="6">
        <v>14460121</v>
      </c>
      <c r="AG8" s="6">
        <v>24123820</v>
      </c>
      <c r="AH8" s="6">
        <v>26737829</v>
      </c>
      <c r="AI8" s="6">
        <v>20220303</v>
      </c>
      <c r="AJ8" s="6">
        <v>27898127</v>
      </c>
      <c r="AK8" s="6">
        <v>30031550</v>
      </c>
      <c r="AL8" s="6">
        <v>25617843</v>
      </c>
      <c r="AM8" s="6">
        <v>31207277</v>
      </c>
      <c r="AN8" s="6">
        <v>18400302</v>
      </c>
      <c r="AO8" s="6">
        <v>26944901</v>
      </c>
      <c r="AP8" s="6">
        <v>34040398</v>
      </c>
      <c r="AQ8" s="6">
        <v>29749624</v>
      </c>
      <c r="AR8" s="6">
        <v>32492361</v>
      </c>
      <c r="AS8" s="6">
        <v>29316204</v>
      </c>
      <c r="AT8" s="6">
        <v>22458404</v>
      </c>
      <c r="AU8" s="6">
        <v>34878837</v>
      </c>
      <c r="AV8" s="6">
        <v>12508989</v>
      </c>
      <c r="AW8" s="6">
        <v>19825789</v>
      </c>
      <c r="AX8" s="6">
        <v>20777689</v>
      </c>
      <c r="AY8" s="6">
        <v>24940888</v>
      </c>
      <c r="AZ8" s="6">
        <v>17833860</v>
      </c>
      <c r="BA8" s="6">
        <v>13176251</v>
      </c>
      <c r="BB8" s="6">
        <v>14997862</v>
      </c>
    </row>
    <row r="9" spans="1:54" x14ac:dyDescent="0.25">
      <c r="A9" s="5" t="s">
        <v>22</v>
      </c>
      <c r="B9" s="5" t="s">
        <v>33</v>
      </c>
      <c r="C9" s="6">
        <v>870698</v>
      </c>
      <c r="D9" s="6">
        <v>651734</v>
      </c>
      <c r="E9" s="6">
        <v>1563756</v>
      </c>
      <c r="F9" s="6">
        <v>2068926</v>
      </c>
      <c r="G9" s="6">
        <v>1669261</v>
      </c>
      <c r="H9" s="6">
        <v>2410111</v>
      </c>
      <c r="I9" s="6">
        <v>1054670</v>
      </c>
      <c r="J9" s="6">
        <v>340866</v>
      </c>
      <c r="K9" s="6">
        <v>825069</v>
      </c>
      <c r="L9" s="6">
        <v>1102942</v>
      </c>
      <c r="M9" s="6">
        <v>1536385</v>
      </c>
      <c r="N9" s="6">
        <v>935394</v>
      </c>
      <c r="O9" s="6">
        <v>377794</v>
      </c>
      <c r="P9" s="6">
        <v>106591</v>
      </c>
      <c r="Q9" s="6">
        <v>15435</v>
      </c>
      <c r="R9" s="6">
        <v>253773</v>
      </c>
      <c r="S9" s="6">
        <v>2413616</v>
      </c>
      <c r="T9" s="6">
        <v>4235</v>
      </c>
      <c r="U9" s="6">
        <v>11075</v>
      </c>
      <c r="V9" s="6">
        <v>3970</v>
      </c>
      <c r="W9" s="6">
        <v>0</v>
      </c>
      <c r="X9" s="6">
        <v>0</v>
      </c>
      <c r="Y9" s="6">
        <v>977752</v>
      </c>
      <c r="Z9" s="6">
        <v>1442411</v>
      </c>
      <c r="AA9" s="6">
        <v>565964</v>
      </c>
      <c r="AB9" s="6">
        <v>891789</v>
      </c>
      <c r="AC9" s="6">
        <v>903918</v>
      </c>
      <c r="AD9" s="6">
        <v>680297</v>
      </c>
      <c r="AE9" s="6">
        <v>697850</v>
      </c>
      <c r="AF9" s="6">
        <v>563028</v>
      </c>
      <c r="AG9" s="6">
        <v>542828</v>
      </c>
      <c r="AH9" s="6">
        <v>166061</v>
      </c>
      <c r="AI9" s="6">
        <v>255499</v>
      </c>
      <c r="AJ9" s="6">
        <v>129952</v>
      </c>
      <c r="AK9" s="6">
        <v>116126</v>
      </c>
      <c r="AL9" s="6">
        <v>182443</v>
      </c>
      <c r="AM9" s="6">
        <v>70933</v>
      </c>
      <c r="AN9" s="6">
        <v>102497</v>
      </c>
      <c r="AO9" s="6">
        <v>235578</v>
      </c>
      <c r="AP9" s="6">
        <v>2770353</v>
      </c>
      <c r="AQ9" s="6">
        <v>38694</v>
      </c>
      <c r="AR9" s="6">
        <v>294918</v>
      </c>
      <c r="AS9" s="6">
        <v>0</v>
      </c>
      <c r="AT9" s="6">
        <v>4331846</v>
      </c>
      <c r="AU9" s="6">
        <v>3362087</v>
      </c>
      <c r="AV9" s="6">
        <v>2095108</v>
      </c>
      <c r="AW9" s="6">
        <v>1498018</v>
      </c>
      <c r="AX9" s="6">
        <v>2001397</v>
      </c>
      <c r="AY9" s="6">
        <v>705711</v>
      </c>
      <c r="AZ9" s="6">
        <v>246367</v>
      </c>
      <c r="BA9" s="6">
        <v>4777309</v>
      </c>
      <c r="BB9" s="6">
        <v>7360510</v>
      </c>
    </row>
    <row r="10" spans="1:54" x14ac:dyDescent="0.25">
      <c r="A10" s="5" t="s">
        <v>23</v>
      </c>
      <c r="B10" s="5" t="s">
        <v>33</v>
      </c>
      <c r="C10" s="6">
        <v>1033077</v>
      </c>
      <c r="D10" s="6">
        <v>1944037</v>
      </c>
      <c r="E10" s="6">
        <v>1913858</v>
      </c>
      <c r="F10" s="6">
        <v>2149901</v>
      </c>
      <c r="G10" s="6">
        <v>2802400</v>
      </c>
      <c r="H10" s="6">
        <v>3166831</v>
      </c>
      <c r="I10" s="6">
        <v>3118400</v>
      </c>
      <c r="J10" s="6">
        <v>3228284</v>
      </c>
      <c r="K10" s="6">
        <v>3706822</v>
      </c>
      <c r="L10" s="6">
        <v>7575367</v>
      </c>
      <c r="M10" s="6">
        <v>6972497</v>
      </c>
      <c r="N10" s="6">
        <v>15668412</v>
      </c>
      <c r="O10" s="6">
        <v>6203253</v>
      </c>
      <c r="P10" s="6">
        <v>8497133</v>
      </c>
      <c r="Q10" s="6">
        <v>9498914</v>
      </c>
      <c r="R10" s="6">
        <v>10972399</v>
      </c>
      <c r="S10" s="6">
        <v>9529319</v>
      </c>
      <c r="T10" s="6">
        <v>17094428</v>
      </c>
      <c r="U10" s="6">
        <v>15700840</v>
      </c>
      <c r="V10" s="6">
        <v>11548262</v>
      </c>
      <c r="W10" s="6">
        <v>7258481</v>
      </c>
      <c r="X10" s="6">
        <v>16120333</v>
      </c>
      <c r="Y10" s="6">
        <v>14553141</v>
      </c>
      <c r="Z10" s="6">
        <v>18268615</v>
      </c>
      <c r="AA10" s="6">
        <v>13290892</v>
      </c>
      <c r="AB10" s="6">
        <v>16953962</v>
      </c>
      <c r="AC10" s="6">
        <v>14177858</v>
      </c>
      <c r="AD10" s="6">
        <v>14426691</v>
      </c>
      <c r="AE10" s="6">
        <v>11016823</v>
      </c>
      <c r="AF10" s="6">
        <v>18596528</v>
      </c>
      <c r="AG10" s="6">
        <v>22306856</v>
      </c>
      <c r="AH10" s="6">
        <v>25123125</v>
      </c>
      <c r="AI10" s="6">
        <v>20665978</v>
      </c>
      <c r="AJ10" s="6">
        <v>26528931</v>
      </c>
      <c r="AK10" s="6">
        <v>23685947</v>
      </c>
      <c r="AL10" s="6">
        <v>25652893</v>
      </c>
      <c r="AM10" s="6">
        <v>22530507</v>
      </c>
      <c r="AN10" s="6">
        <v>25410864</v>
      </c>
      <c r="AO10" s="6">
        <v>26666726</v>
      </c>
      <c r="AP10" s="6">
        <v>26590353</v>
      </c>
      <c r="AQ10" s="6">
        <v>9612083</v>
      </c>
      <c r="AR10" s="6">
        <v>20369410</v>
      </c>
      <c r="AS10" s="6">
        <v>18904890</v>
      </c>
      <c r="AT10" s="6">
        <v>9677862</v>
      </c>
      <c r="AU10" s="6">
        <v>8045158</v>
      </c>
      <c r="AV10" s="6">
        <v>24420189</v>
      </c>
      <c r="AW10" s="6">
        <v>20904215</v>
      </c>
      <c r="AX10" s="6">
        <v>16783223</v>
      </c>
      <c r="AY10" s="6">
        <v>6989876</v>
      </c>
      <c r="AZ10" s="6">
        <v>15535814</v>
      </c>
      <c r="BA10" s="6">
        <v>20169285</v>
      </c>
      <c r="BB10" s="6">
        <v>4218750</v>
      </c>
    </row>
    <row r="11" spans="1:54" x14ac:dyDescent="0.25">
      <c r="A11" s="5" t="s">
        <v>24</v>
      </c>
      <c r="B11" s="5" t="s">
        <v>33</v>
      </c>
      <c r="C11" s="6">
        <v>0</v>
      </c>
      <c r="D11" s="6">
        <v>0</v>
      </c>
      <c r="E11" s="6">
        <v>0</v>
      </c>
      <c r="F11" s="6">
        <v>115379</v>
      </c>
      <c r="G11" s="6">
        <v>509976</v>
      </c>
      <c r="H11" s="6">
        <v>923648</v>
      </c>
      <c r="I11" s="6">
        <v>18090</v>
      </c>
      <c r="J11" s="6">
        <v>481712</v>
      </c>
      <c r="K11" s="6">
        <v>361482</v>
      </c>
      <c r="L11" s="6">
        <v>1767661</v>
      </c>
      <c r="M11" s="6">
        <v>1114087</v>
      </c>
      <c r="N11" s="6">
        <v>999096</v>
      </c>
      <c r="O11" s="6">
        <v>1291630</v>
      </c>
      <c r="P11" s="6">
        <v>1262656</v>
      </c>
      <c r="Q11" s="6">
        <v>873497</v>
      </c>
      <c r="R11" s="6">
        <v>983590</v>
      </c>
      <c r="S11" s="6">
        <v>2043236</v>
      </c>
      <c r="T11" s="6">
        <v>105806</v>
      </c>
      <c r="U11" s="6">
        <v>312610</v>
      </c>
      <c r="V11" s="6">
        <v>781638</v>
      </c>
      <c r="W11" s="6">
        <v>765421</v>
      </c>
      <c r="X11" s="6">
        <v>989317</v>
      </c>
      <c r="Y11" s="6">
        <v>607607</v>
      </c>
      <c r="Z11" s="6">
        <v>590130</v>
      </c>
      <c r="AA11" s="6">
        <v>8465079</v>
      </c>
      <c r="AB11" s="6">
        <v>4121498</v>
      </c>
      <c r="AC11" s="6">
        <v>5478821</v>
      </c>
      <c r="AD11" s="6">
        <v>3013709</v>
      </c>
      <c r="AE11" s="6">
        <v>2832286</v>
      </c>
      <c r="AF11" s="6">
        <v>6473525</v>
      </c>
      <c r="AG11" s="6">
        <v>2398369</v>
      </c>
      <c r="AH11" s="6">
        <v>1591781</v>
      </c>
      <c r="AI11" s="6">
        <v>511226</v>
      </c>
      <c r="AJ11" s="6">
        <v>2128970</v>
      </c>
      <c r="AK11" s="6">
        <v>1977452</v>
      </c>
      <c r="AL11" s="6">
        <v>2145133</v>
      </c>
      <c r="AM11" s="6">
        <v>2353314</v>
      </c>
      <c r="AN11" s="6">
        <v>14593494</v>
      </c>
      <c r="AO11" s="6">
        <v>15257995</v>
      </c>
      <c r="AP11" s="6">
        <v>9708919</v>
      </c>
      <c r="AQ11" s="6">
        <v>16983652</v>
      </c>
      <c r="AR11" s="6">
        <v>22564242</v>
      </c>
      <c r="AS11" s="6">
        <v>26693620</v>
      </c>
      <c r="AT11" s="6">
        <v>35350380</v>
      </c>
      <c r="AU11" s="6">
        <v>21359198</v>
      </c>
      <c r="AV11" s="6">
        <v>24600969</v>
      </c>
      <c r="AW11" s="6">
        <v>22814059</v>
      </c>
      <c r="AX11" s="6">
        <v>20388494</v>
      </c>
      <c r="AY11" s="6">
        <v>14748538</v>
      </c>
      <c r="AZ11" s="6">
        <v>20380263</v>
      </c>
      <c r="BA11" s="6">
        <v>22125230</v>
      </c>
      <c r="BB11" s="6">
        <v>25252987</v>
      </c>
    </row>
    <row r="12" spans="1:54" x14ac:dyDescent="0.25">
      <c r="A12" s="5" t="s">
        <v>25</v>
      </c>
      <c r="B12" s="5" t="s">
        <v>33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3928674</v>
      </c>
      <c r="X12" s="6">
        <v>14128965</v>
      </c>
      <c r="Y12" s="6">
        <v>10484086</v>
      </c>
      <c r="Z12" s="6">
        <v>12458504</v>
      </c>
      <c r="AA12" s="6">
        <v>2946459</v>
      </c>
      <c r="AB12" s="6">
        <v>1825856</v>
      </c>
      <c r="AC12" s="6">
        <v>2267031</v>
      </c>
      <c r="AD12" s="6">
        <v>7967091</v>
      </c>
      <c r="AE12" s="6">
        <v>7650015</v>
      </c>
      <c r="AF12" s="6">
        <v>20506472</v>
      </c>
      <c r="AG12" s="6">
        <v>8686897</v>
      </c>
      <c r="AH12" s="6">
        <v>31498325</v>
      </c>
      <c r="AI12" s="6">
        <v>49327674</v>
      </c>
      <c r="AJ12" s="6">
        <v>20404342</v>
      </c>
      <c r="AK12" s="6">
        <v>22918783</v>
      </c>
      <c r="AL12" s="6">
        <v>31668430</v>
      </c>
      <c r="AM12" s="6">
        <v>20171269</v>
      </c>
      <c r="AN12" s="6">
        <v>22416384</v>
      </c>
      <c r="AO12" s="6">
        <v>20131541</v>
      </c>
      <c r="AP12" s="6">
        <v>29842747</v>
      </c>
      <c r="AQ12" s="6">
        <v>24110480</v>
      </c>
      <c r="AR12" s="6">
        <v>33295373</v>
      </c>
      <c r="AS12" s="6">
        <v>48004593</v>
      </c>
      <c r="AT12" s="6">
        <v>40948018</v>
      </c>
      <c r="AU12" s="6">
        <v>74389828</v>
      </c>
      <c r="AV12" s="6">
        <v>64876703</v>
      </c>
      <c r="AW12" s="6">
        <v>85958683</v>
      </c>
      <c r="AX12" s="6">
        <v>59465241</v>
      </c>
      <c r="AY12" s="6">
        <v>34269429</v>
      </c>
      <c r="AZ12" s="6">
        <v>31972187</v>
      </c>
      <c r="BA12" s="6">
        <v>84902598</v>
      </c>
      <c r="BB12" s="6">
        <v>64069563</v>
      </c>
    </row>
    <row r="13" spans="1:54" x14ac:dyDescent="0.25">
      <c r="A13" s="5" t="s">
        <v>26</v>
      </c>
      <c r="B13" s="5" t="s">
        <v>33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937168</v>
      </c>
      <c r="L13" s="6">
        <v>932820</v>
      </c>
      <c r="M13" s="6">
        <v>1792400</v>
      </c>
      <c r="N13" s="6">
        <v>2423216</v>
      </c>
      <c r="O13" s="6">
        <v>2416895</v>
      </c>
      <c r="P13" s="6">
        <v>2202116</v>
      </c>
      <c r="Q13" s="6">
        <v>1296849</v>
      </c>
      <c r="R13" s="6">
        <v>242991</v>
      </c>
      <c r="S13" s="6">
        <v>911479</v>
      </c>
      <c r="T13" s="6">
        <v>756848</v>
      </c>
      <c r="U13" s="6">
        <v>983131</v>
      </c>
      <c r="V13" s="6">
        <v>1474830</v>
      </c>
      <c r="W13" s="6">
        <v>2081812</v>
      </c>
      <c r="X13" s="6">
        <v>4510578</v>
      </c>
      <c r="Y13" s="6">
        <v>2696640</v>
      </c>
      <c r="Z13" s="6">
        <v>3020239</v>
      </c>
      <c r="AA13" s="6">
        <v>1009625</v>
      </c>
      <c r="AB13" s="6">
        <v>1007685</v>
      </c>
      <c r="AC13" s="6">
        <v>1636166</v>
      </c>
      <c r="AD13" s="6">
        <v>2871243</v>
      </c>
      <c r="AE13" s="6">
        <v>1709380</v>
      </c>
      <c r="AF13" s="6">
        <v>2266278</v>
      </c>
      <c r="AG13" s="6">
        <v>1241104</v>
      </c>
      <c r="AH13" s="6">
        <v>2700923</v>
      </c>
      <c r="AI13" s="6">
        <v>890671</v>
      </c>
      <c r="AJ13" s="6">
        <v>6158808</v>
      </c>
      <c r="AK13" s="6">
        <v>4997204</v>
      </c>
      <c r="AL13" s="6">
        <v>4908522</v>
      </c>
      <c r="AM13" s="6">
        <v>4233964</v>
      </c>
      <c r="AN13" s="6">
        <v>1426242</v>
      </c>
      <c r="AO13" s="6">
        <v>1017173</v>
      </c>
      <c r="AP13" s="6">
        <v>3172741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</row>
    <row r="14" spans="1:54" x14ac:dyDescent="0.25">
      <c r="A14" s="5" t="s">
        <v>27</v>
      </c>
      <c r="B14" s="5" t="s">
        <v>33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390768</v>
      </c>
      <c r="L14" s="6">
        <v>1038114</v>
      </c>
      <c r="M14" s="6">
        <v>4832319</v>
      </c>
      <c r="N14" s="6">
        <v>12775821</v>
      </c>
      <c r="O14" s="6">
        <v>1876827</v>
      </c>
      <c r="P14" s="6">
        <v>0</v>
      </c>
      <c r="Q14" s="6">
        <v>3230032</v>
      </c>
      <c r="R14" s="6">
        <v>1309743</v>
      </c>
      <c r="S14" s="6">
        <v>2414569</v>
      </c>
      <c r="T14" s="6">
        <v>11451775</v>
      </c>
      <c r="U14" s="6">
        <v>14747825</v>
      </c>
      <c r="V14" s="6">
        <v>9341374</v>
      </c>
      <c r="W14" s="6">
        <v>13544464</v>
      </c>
      <c r="X14" s="6">
        <v>4065253</v>
      </c>
      <c r="Y14" s="6">
        <v>256704</v>
      </c>
      <c r="Z14" s="6">
        <v>2574954</v>
      </c>
      <c r="AA14" s="6">
        <v>0</v>
      </c>
      <c r="AB14" s="6">
        <v>-37304</v>
      </c>
      <c r="AC14" s="6">
        <v>-84280</v>
      </c>
      <c r="AD14" s="6">
        <v>-97019</v>
      </c>
      <c r="AE14" s="6">
        <v>0</v>
      </c>
      <c r="AF14" s="6">
        <v>0</v>
      </c>
      <c r="AG14" s="6">
        <v>2927177</v>
      </c>
      <c r="AH14" s="6">
        <v>14000116</v>
      </c>
      <c r="AI14" s="6">
        <v>20225360</v>
      </c>
      <c r="AJ14" s="6">
        <v>14503012</v>
      </c>
      <c r="AK14" s="6">
        <v>19301350</v>
      </c>
      <c r="AL14" s="6">
        <v>23233048</v>
      </c>
      <c r="AM14" s="6">
        <v>13981305</v>
      </c>
      <c r="AN14" s="6">
        <v>25795947</v>
      </c>
      <c r="AO14" s="6">
        <v>19434959</v>
      </c>
      <c r="AP14" s="6">
        <v>27045758</v>
      </c>
      <c r="AQ14" s="6">
        <v>45498151</v>
      </c>
      <c r="AR14" s="6">
        <v>52555692</v>
      </c>
      <c r="AS14" s="6">
        <v>5616364</v>
      </c>
      <c r="AT14" s="6">
        <v>7724450</v>
      </c>
      <c r="AU14" s="6">
        <v>4664696</v>
      </c>
      <c r="AV14" s="6">
        <v>20544053</v>
      </c>
      <c r="AW14" s="6">
        <v>46423957</v>
      </c>
      <c r="AX14" s="6">
        <v>43543499</v>
      </c>
      <c r="AY14" s="6">
        <v>43633178</v>
      </c>
      <c r="AZ14" s="6">
        <v>67664133</v>
      </c>
      <c r="BA14" s="6">
        <v>95638185</v>
      </c>
      <c r="BB14" s="6">
        <v>71628737</v>
      </c>
    </row>
    <row r="15" spans="1:54" x14ac:dyDescent="0.25">
      <c r="A15" s="5" t="s">
        <v>28</v>
      </c>
      <c r="B15" s="5" t="s">
        <v>33</v>
      </c>
      <c r="C15" s="6">
        <v>325266</v>
      </c>
      <c r="D15" s="6">
        <v>356935</v>
      </c>
      <c r="E15" s="6">
        <v>462226</v>
      </c>
      <c r="F15" s="6">
        <v>659061</v>
      </c>
      <c r="G15" s="6">
        <v>712233</v>
      </c>
      <c r="H15" s="6">
        <v>723231</v>
      </c>
      <c r="I15" s="6">
        <v>843696</v>
      </c>
      <c r="J15" s="6">
        <v>6535747</v>
      </c>
      <c r="K15" s="6">
        <v>6854255</v>
      </c>
      <c r="L15" s="6">
        <v>21591648</v>
      </c>
      <c r="M15" s="6">
        <v>33784673</v>
      </c>
      <c r="N15" s="6">
        <v>29585820</v>
      </c>
      <c r="O15" s="6">
        <v>21578265</v>
      </c>
      <c r="P15" s="6">
        <v>24466049</v>
      </c>
      <c r="Q15" s="6">
        <v>31960316</v>
      </c>
      <c r="R15" s="6">
        <v>20948584</v>
      </c>
      <c r="S15" s="6">
        <v>21154036</v>
      </c>
      <c r="T15" s="6">
        <v>27090597</v>
      </c>
      <c r="U15" s="6">
        <v>32177422</v>
      </c>
      <c r="V15" s="6">
        <v>33304863</v>
      </c>
      <c r="W15" s="6">
        <v>21894112</v>
      </c>
      <c r="X15" s="6">
        <v>46966499</v>
      </c>
      <c r="Y15" s="6">
        <v>48247259</v>
      </c>
      <c r="Z15" s="6">
        <v>44673065</v>
      </c>
      <c r="AA15" s="6">
        <v>44710629</v>
      </c>
      <c r="AB15" s="6">
        <v>62745294</v>
      </c>
      <c r="AC15" s="6">
        <v>68969486</v>
      </c>
      <c r="AD15" s="6">
        <v>48508756</v>
      </c>
      <c r="AE15" s="6">
        <v>61043577</v>
      </c>
      <c r="AF15" s="6">
        <v>56836208</v>
      </c>
      <c r="AG15" s="6">
        <v>49333160</v>
      </c>
      <c r="AH15" s="6">
        <v>41267492</v>
      </c>
      <c r="AI15" s="6">
        <v>48656164</v>
      </c>
      <c r="AJ15" s="6">
        <v>55039742</v>
      </c>
      <c r="AK15" s="6">
        <v>43910819</v>
      </c>
      <c r="AL15" s="6">
        <v>60355545</v>
      </c>
      <c r="AM15" s="6">
        <v>46730395</v>
      </c>
      <c r="AN15" s="6">
        <v>65028950</v>
      </c>
      <c r="AO15" s="6">
        <v>47581898</v>
      </c>
      <c r="AP15" s="6">
        <v>41819938</v>
      </c>
      <c r="AQ15" s="6">
        <v>48680629</v>
      </c>
      <c r="AR15" s="6">
        <v>73708925</v>
      </c>
      <c r="AS15" s="6">
        <v>64277113</v>
      </c>
      <c r="AT15" s="6">
        <v>60285079</v>
      </c>
      <c r="AU15" s="6">
        <v>88019352</v>
      </c>
      <c r="AV15" s="6">
        <v>107619798</v>
      </c>
      <c r="AW15" s="6">
        <v>65064766</v>
      </c>
      <c r="AX15" s="6">
        <v>87236011</v>
      </c>
      <c r="AY15" s="6">
        <v>100889396</v>
      </c>
      <c r="AZ15" s="6">
        <v>113215185</v>
      </c>
      <c r="BA15" s="6">
        <v>148915937</v>
      </c>
      <c r="BB15" s="6">
        <v>228133592</v>
      </c>
    </row>
    <row r="16" spans="1:54" x14ac:dyDescent="0.25">
      <c r="A16" s="5" t="s">
        <v>29</v>
      </c>
      <c r="B16" s="5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1316202</v>
      </c>
      <c r="S16" s="6">
        <v>2578686</v>
      </c>
      <c r="T16" s="6">
        <v>1477144</v>
      </c>
      <c r="U16" s="6">
        <v>3257191</v>
      </c>
      <c r="V16" s="6">
        <v>2034165</v>
      </c>
      <c r="W16" s="6">
        <v>2214346</v>
      </c>
      <c r="X16" s="6">
        <v>6040001</v>
      </c>
      <c r="Y16" s="6">
        <v>2161823</v>
      </c>
      <c r="Z16" s="6">
        <v>9723179</v>
      </c>
      <c r="AA16" s="6">
        <v>20033893</v>
      </c>
      <c r="AB16" s="6">
        <v>28661428</v>
      </c>
      <c r="AC16" s="6">
        <v>22641556</v>
      </c>
      <c r="AD16" s="6">
        <v>17880799</v>
      </c>
      <c r="AE16" s="6">
        <v>23546647</v>
      </c>
      <c r="AF16" s="6">
        <v>20879769</v>
      </c>
      <c r="AG16" s="6">
        <v>17548069</v>
      </c>
      <c r="AH16" s="6">
        <v>19924444</v>
      </c>
      <c r="AI16" s="6">
        <v>40483164</v>
      </c>
      <c r="AJ16" s="6">
        <v>64202873</v>
      </c>
      <c r="AK16" s="6">
        <v>42091738</v>
      </c>
      <c r="AL16" s="6">
        <v>44612941</v>
      </c>
      <c r="AM16" s="6">
        <v>45856543</v>
      </c>
      <c r="AN16" s="6">
        <v>37327016</v>
      </c>
      <c r="AO16" s="6">
        <v>51907147</v>
      </c>
      <c r="AP16" s="6">
        <v>64069314</v>
      </c>
      <c r="AQ16" s="6">
        <v>80800501</v>
      </c>
      <c r="AR16" s="6">
        <v>59225747</v>
      </c>
      <c r="AS16" s="6">
        <v>57459087</v>
      </c>
      <c r="AT16" s="6">
        <v>89164045</v>
      </c>
      <c r="AU16" s="6">
        <v>75947990</v>
      </c>
      <c r="AV16" s="6">
        <v>94964524</v>
      </c>
      <c r="AW16" s="6">
        <v>94011535</v>
      </c>
      <c r="AX16" s="6">
        <v>128171054</v>
      </c>
      <c r="AY16" s="6">
        <v>145112910</v>
      </c>
      <c r="AZ16" s="6">
        <v>165969490</v>
      </c>
      <c r="BA16" s="6">
        <v>115389130</v>
      </c>
      <c r="BB16" s="6">
        <v>88461407</v>
      </c>
    </row>
    <row r="17" spans="1:54" x14ac:dyDescent="0.25">
      <c r="A17" s="5" t="s">
        <v>30</v>
      </c>
      <c r="B17" s="5" t="s">
        <v>33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Q17" s="6">
        <v>0</v>
      </c>
      <c r="AR17" s="6">
        <v>0</v>
      </c>
      <c r="AS17" s="6">
        <v>74895320</v>
      </c>
      <c r="AT17" s="6">
        <v>74757273</v>
      </c>
      <c r="AU17" s="6">
        <v>70879632</v>
      </c>
      <c r="AV17" s="6">
        <v>58936820</v>
      </c>
      <c r="AW17" s="6">
        <v>60788652</v>
      </c>
      <c r="AX17" s="6">
        <v>53723484</v>
      </c>
      <c r="AY17" s="6">
        <v>80873905</v>
      </c>
      <c r="AZ17" s="6">
        <v>102379275</v>
      </c>
      <c r="BA17" s="6">
        <v>86951568</v>
      </c>
      <c r="BB17" s="6">
        <v>95095552</v>
      </c>
    </row>
    <row r="18" spans="1:54" ht="20.25" customHeight="1" x14ac:dyDescent="0.25">
      <c r="A18" s="3" t="s">
        <v>31</v>
      </c>
    </row>
    <row r="19" spans="1:54" x14ac:dyDescent="0.25">
      <c r="A19" s="2" t="s">
        <v>4</v>
      </c>
      <c r="B19" s="2">
        <v>2011</v>
      </c>
      <c r="C19" s="2">
        <v>2012</v>
      </c>
      <c r="D19" s="2">
        <v>2013</v>
      </c>
      <c r="E19" s="2">
        <v>2014</v>
      </c>
      <c r="F19" s="2">
        <v>2015</v>
      </c>
      <c r="G19" s="2">
        <v>2016</v>
      </c>
      <c r="H19" s="2">
        <v>2017</v>
      </c>
      <c r="I19" s="2">
        <v>2018</v>
      </c>
      <c r="J19" s="2">
        <v>2019</v>
      </c>
      <c r="K19" s="2">
        <v>2020</v>
      </c>
      <c r="L19" s="2">
        <v>2021</v>
      </c>
      <c r="M19" s="2">
        <v>2022</v>
      </c>
      <c r="N19" s="2">
        <v>2023</v>
      </c>
    </row>
    <row r="20" spans="1:54" x14ac:dyDescent="0.25">
      <c r="A20" s="2" t="s">
        <v>11</v>
      </c>
      <c r="B20" s="8">
        <f>SUM(C7:F7)/1000000</f>
        <v>3.8356000000000001E-2</v>
      </c>
      <c r="C20" s="8">
        <f>SUM(G7:J7)/1000000</f>
        <v>0.178398</v>
      </c>
      <c r="D20" s="8">
        <f>SUM(K7:N7)/1000000</f>
        <v>5.2733080000000001</v>
      </c>
      <c r="E20" s="8">
        <f>SUM(O7:R7)/1000000</f>
        <v>6.182874</v>
      </c>
      <c r="F20" s="8">
        <f>SUM(S7:V7)/1000000</f>
        <v>24.392489999999999</v>
      </c>
      <c r="G20" s="8">
        <f>SUM(W7:Z7)/1000000</f>
        <v>17.011613000000001</v>
      </c>
      <c r="H20" s="8">
        <f>SUM(AA7:AD7)/1000000</f>
        <v>32.015309000000002</v>
      </c>
      <c r="I20" s="8">
        <f>SUM(AE7:AH7)/1000000</f>
        <v>10.576798999999999</v>
      </c>
      <c r="J20" s="8">
        <f>SUM(AI7:AL7)/1000000</f>
        <v>3.84666</v>
      </c>
      <c r="K20" s="8">
        <f>SUM(AM7:AP7)/1000000</f>
        <v>9.4258299999999995</v>
      </c>
      <c r="L20" s="8">
        <f>SUM(AQ7:AT7)/1000000</f>
        <v>3.2814999999999999</v>
      </c>
      <c r="M20" s="8">
        <f>SUM(AU7:AX7)/1000000</f>
        <v>23.792283999999999</v>
      </c>
      <c r="N20" s="8">
        <f>SUM(AY7:BB7)/1000000</f>
        <v>55.856104999999999</v>
      </c>
    </row>
    <row r="21" spans="1:54" x14ac:dyDescent="0.25">
      <c r="A21" s="2" t="s">
        <v>12</v>
      </c>
      <c r="B21" s="8">
        <f>SUM(C8:F8,C12:F12)/1000000</f>
        <v>0.173259</v>
      </c>
      <c r="C21" s="8">
        <f>SUM(G8:J8,G12:J12)/1000000</f>
        <v>7.3298000000000002E-2</v>
      </c>
      <c r="D21" s="8">
        <f>SUM(K8:N8,K12:N12)/1000000</f>
        <v>10.903945</v>
      </c>
      <c r="E21" s="8">
        <f>SUM(O8:R8,O12:R12)/1000000</f>
        <v>20.274104000000001</v>
      </c>
      <c r="F21" s="8">
        <f>SUM(S8:V8,S12:V12)/1000000</f>
        <v>38.087045000000003</v>
      </c>
      <c r="G21" s="8">
        <f>SUM(W8:Z8,W12:Z12)/1000000</f>
        <v>122.76821099999999</v>
      </c>
      <c r="H21" s="8">
        <f>SUM(AA8:AD8,AA12:AD12)/1000000</f>
        <v>69.479219000000001</v>
      </c>
      <c r="I21" s="8">
        <f>SUM(AE8:AH8,AE12:AH12)/1000000</f>
        <v>149.88652300000001</v>
      </c>
      <c r="J21" s="8">
        <f>SUM(AI8:AL8,AI12:AL12)/1000000</f>
        <v>228.087052</v>
      </c>
      <c r="K21" s="8">
        <f>SUM(AM8:AP8,AM12:AP12)/1000000</f>
        <v>203.154819</v>
      </c>
      <c r="L21" s="8">
        <f>SUM(AQ8:AT8,AQ12:AT12)/1000000</f>
        <v>260.37505700000003</v>
      </c>
      <c r="M21" s="8">
        <f>SUM(AU8:AX8,AU12:AX12)/1000000</f>
        <v>372.681759</v>
      </c>
      <c r="N21" s="8">
        <f>SUM(AY8:BB8,AY12:BB12)/1000000</f>
        <v>286.16263800000002</v>
      </c>
    </row>
    <row r="22" spans="1:54" x14ac:dyDescent="0.25">
      <c r="A22" s="2" t="s">
        <v>13</v>
      </c>
      <c r="B22" s="8">
        <f>SUM(C13:F13)/1000000</f>
        <v>0</v>
      </c>
      <c r="C22" s="8">
        <f>SUM(G13:J13)/1000000</f>
        <v>0</v>
      </c>
      <c r="D22" s="8">
        <f>SUM(K13:N13)/1000000</f>
        <v>6.085604</v>
      </c>
      <c r="E22" s="8">
        <f>SUM(O13:R13)/1000000</f>
        <v>6.1588510000000003</v>
      </c>
      <c r="F22" s="8">
        <f>SUM(S13:V13)/1000000</f>
        <v>4.1262879999999997</v>
      </c>
      <c r="G22" s="8">
        <f>SUM(W13:Z13)/1000000</f>
        <v>12.309269</v>
      </c>
      <c r="H22" s="8">
        <f>SUM(AA13:AD13)/1000000</f>
        <v>6.5247190000000002</v>
      </c>
      <c r="I22" s="8">
        <f>SUM(AE13:AH13)/1000000</f>
        <v>7.9176849999999996</v>
      </c>
      <c r="J22" s="8">
        <f>SUM(AI13:AL13)/1000000</f>
        <v>16.955204999999999</v>
      </c>
      <c r="K22" s="8">
        <f>SUM(AM13:AP13)/1000000</f>
        <v>9.8501200000000004</v>
      </c>
      <c r="L22" s="8">
        <f>SUM(AQ13:AT13)/1000000</f>
        <v>0</v>
      </c>
      <c r="M22" s="8">
        <f>SUM(AU13:AX13)/1000000</f>
        <v>0</v>
      </c>
      <c r="N22" s="8">
        <f>SUM(AY13:BB13)/1000000</f>
        <v>0</v>
      </c>
    </row>
    <row r="23" spans="1:54" x14ac:dyDescent="0.25">
      <c r="A23" s="2" t="s">
        <v>14</v>
      </c>
      <c r="B23" s="8">
        <f>SUM(C9:F9)/1000000</f>
        <v>5.1551140000000002</v>
      </c>
      <c r="C23" s="8">
        <f>SUM(G9:J9)/1000000</f>
        <v>5.4749080000000001</v>
      </c>
      <c r="D23" s="8">
        <f>SUM(K9:N9)/1000000</f>
        <v>4.3997900000000003</v>
      </c>
      <c r="E23" s="8">
        <f>SUM(O9:R9)/1000000</f>
        <v>0.75359299999999996</v>
      </c>
      <c r="F23" s="8">
        <f>SUM(S9:V9)/1000000</f>
        <v>2.4328959999999999</v>
      </c>
      <c r="G23" s="8">
        <f>SUM(W9:Z9)/1000000</f>
        <v>2.4201630000000001</v>
      </c>
      <c r="H23" s="8">
        <f>SUM(AA9:AD9)/1000000</f>
        <v>3.0419679999999998</v>
      </c>
      <c r="I23" s="8">
        <f>SUM(AE9:AH9)/1000000</f>
        <v>1.969767</v>
      </c>
      <c r="J23" s="8">
        <f>SUM(AI9:AL9)/1000000</f>
        <v>0.68401999999999996</v>
      </c>
      <c r="K23" s="8">
        <f>SUM(AM9:AP9)/1000000</f>
        <v>3.1793610000000001</v>
      </c>
      <c r="L23" s="8">
        <f>SUM(AQ9:AT9, AQ17:AT17)/1000000</f>
        <v>154.318051</v>
      </c>
      <c r="M23" s="8">
        <f>SUM(AU9:AX9, AU17:AX17)/1000000</f>
        <v>253.28519800000001</v>
      </c>
      <c r="N23" s="8">
        <f>SUM(AY9:BB9, AY17:BB17)/1000000</f>
        <v>378.390197</v>
      </c>
    </row>
    <row r="24" spans="1:54" x14ac:dyDescent="0.25">
      <c r="A24" s="2" t="s">
        <v>15</v>
      </c>
      <c r="B24" s="8">
        <f>SUM(C6:F6,C14:F14)/1000000</f>
        <v>1.4611000000000001E-2</v>
      </c>
      <c r="C24" s="8">
        <f>SUM(G6:J6,G14:J14)/1000000</f>
        <v>0</v>
      </c>
      <c r="D24" s="8">
        <f>SUM(K6:N6,K14:N14)/1000000</f>
        <v>20.195684</v>
      </c>
      <c r="E24" s="8">
        <f>SUM(O6:R6,O14:R14)/1000000</f>
        <v>6.421055</v>
      </c>
      <c r="F24" s="8">
        <f>SUM(S6:V6,S14:V14)/1000000</f>
        <v>42.377408000000003</v>
      </c>
      <c r="G24" s="8">
        <f>SUM(W6:Z6,W14:Z14)/1000000</f>
        <v>23.437315000000002</v>
      </c>
      <c r="H24" s="8">
        <f>SUM(AA6:AD6,AA14:AD14)/1000000</f>
        <v>8.9414999999999994E-2</v>
      </c>
      <c r="I24" s="8">
        <f>SUM(AE6:AH6,AE14:AH14)/1000000</f>
        <v>16.921707000000001</v>
      </c>
      <c r="J24" s="8">
        <f>SUM(AI6:AL6,AI14:AL14)/1000000</f>
        <v>77.234258999999994</v>
      </c>
      <c r="K24" s="8">
        <f>SUM(AM6:AP6,AM14:AP14)/1000000</f>
        <v>86.392345000000006</v>
      </c>
      <c r="L24" s="8">
        <f>SUM(AQ6:AT6,AQ14:AT14)/1000000</f>
        <v>119.346647</v>
      </c>
      <c r="M24" s="8">
        <f>SUM(AU6:AX6,AU14:AX14)/1000000</f>
        <v>116.734274</v>
      </c>
      <c r="N24" s="8">
        <f>SUM(AY6:BB6,AY14:BB14)/1000000</f>
        <v>278.13528300000002</v>
      </c>
    </row>
    <row r="25" spans="1:54" x14ac:dyDescent="0.25">
      <c r="A25" s="2" t="s">
        <v>16</v>
      </c>
      <c r="B25" s="8">
        <f>SUM(C10:F10,C15:F15)/1000000</f>
        <v>8.8443609999999993</v>
      </c>
      <c r="C25" s="8">
        <f>SUM(G10:J10,G15:J15)/1000000</f>
        <v>21.130821999999998</v>
      </c>
      <c r="D25" s="8">
        <f>SUM(K10:N10,K15:N15)/1000000</f>
        <v>125.73949399999999</v>
      </c>
      <c r="E25" s="8">
        <f>SUM(O10:R10,O15:R15)/1000000</f>
        <v>134.12491299999999</v>
      </c>
      <c r="F25" s="8">
        <f>SUM(S10:V10,S15:V15)/1000000</f>
        <v>167.59976700000001</v>
      </c>
      <c r="G25" s="8">
        <f>SUM(W10:Z10,W15:Z15)/1000000</f>
        <v>217.981505</v>
      </c>
      <c r="H25" s="8">
        <f>SUM(AA10:AD10,AA15:AD15)/1000000</f>
        <v>283.783568</v>
      </c>
      <c r="I25" s="8">
        <f>SUM(AE10:AH10,AE15:AH15)/1000000</f>
        <v>285.52376900000002</v>
      </c>
      <c r="J25" s="8">
        <f>SUM(AI10:AL10,AI15:AL15)/1000000</f>
        <v>304.49601899999999</v>
      </c>
      <c r="K25" s="8">
        <f>SUM(AM10:AP10,AM15:AP15)/1000000</f>
        <v>302.35963099999998</v>
      </c>
      <c r="L25" s="8">
        <f>SUM(AQ10:AT10,AQ15:AT15)/1000000</f>
        <v>305.51599099999999</v>
      </c>
      <c r="M25" s="8">
        <f>SUM(AU10:AX10,AU15:AX15)/1000000</f>
        <v>418.09271200000001</v>
      </c>
      <c r="N25" s="8">
        <f>SUM(AY10:BB10,AY15:BB15)/1000000</f>
        <v>638.06783499999995</v>
      </c>
    </row>
    <row r="26" spans="1:54" x14ac:dyDescent="0.25">
      <c r="A26" s="2" t="s">
        <v>17</v>
      </c>
      <c r="B26" s="8">
        <f>SUM(C11:F11,C16:F16)/1000000</f>
        <v>0.115379</v>
      </c>
      <c r="C26" s="8">
        <f>SUM(G11:J11,G16:J16)/1000000</f>
        <v>1.9334260000000001</v>
      </c>
      <c r="D26" s="8">
        <f>SUM(K11:N11,K16:N16)/1000000</f>
        <v>4.2423260000000003</v>
      </c>
      <c r="E26" s="8">
        <f>SUM(O11:R11,O16:R16)/1000000</f>
        <v>5.7275749999999999</v>
      </c>
      <c r="F26" s="8">
        <f>SUM(S11:V11,S16:V16)/1000000</f>
        <v>12.590476000000001</v>
      </c>
      <c r="G26" s="8">
        <f>SUM(W11:Z11,W16:Z16)/1000000</f>
        <v>23.091823999999999</v>
      </c>
      <c r="H26" s="8">
        <f>SUM(AA11:AD11,AA16:AD16)/1000000</f>
        <v>110.296783</v>
      </c>
      <c r="I26" s="8">
        <f>SUM(AE11:AH11,AE16:AH16)/1000000</f>
        <v>95.194890000000001</v>
      </c>
      <c r="J26" s="8">
        <f>SUM(AI11:AL11,AI16:AL16)/1000000</f>
        <v>198.15349699999999</v>
      </c>
      <c r="K26" s="8">
        <f>SUM(AM11:AP11,AM16:AP16)/1000000</f>
        <v>241.07374200000001</v>
      </c>
      <c r="L26" s="8">
        <f>SUM(AQ11:AT11,AQ16:AT16)/1000000</f>
        <v>388.24127399999998</v>
      </c>
      <c r="M26" s="8">
        <f>SUM(AU11:AX11,AU16:AX16)/1000000</f>
        <v>482.25782299999997</v>
      </c>
      <c r="N26" s="8">
        <f>SUM(AY11:BB11,AY16:BB16)/1000000</f>
        <v>597.43995500000005</v>
      </c>
    </row>
    <row r="28" spans="1:54" x14ac:dyDescent="0.25">
      <c r="B28" s="9"/>
      <c r="I28" s="10"/>
      <c r="J28" s="10"/>
      <c r="K28" s="10">
        <f>SUM(K21:K22,K25:K26)/SUM(K20:K26)</f>
        <v>0.88427240192066392</v>
      </c>
      <c r="L28" s="10">
        <f>SUM(L21:L22,L25:L26)/SUM(L20:L26)</f>
        <v>0.77503774657687952</v>
      </c>
      <c r="M28" s="10">
        <f>SUM(M21:M22,M25:M26)/SUM(M20:M26)</f>
        <v>0.76373809175489449</v>
      </c>
      <c r="N28" s="10">
        <f>SUM(N21:N22,N25:N26)/SUM(N20:N26)</f>
        <v>0.6811257836188972</v>
      </c>
    </row>
    <row r="53" spans="43:54" x14ac:dyDescent="0.25"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</sheetData>
  <mergeCells count="13">
    <mergeCell ref="AY4:BB4"/>
    <mergeCell ref="AU4:AX4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Fig6</vt:lpstr>
      <vt:lpstr>Fig6 Volume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d'Esterhazy</dc:creator>
  <cp:lastModifiedBy>Borges, Eva@ARB</cp:lastModifiedBy>
  <dcterms:created xsi:type="dcterms:W3CDTF">2017-08-02T21:32:14Z</dcterms:created>
  <dcterms:modified xsi:type="dcterms:W3CDTF">2024-04-30T18:56:57Z</dcterms:modified>
</cp:coreProperties>
</file>