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carb.sharepoint.com/sites/ISD/CapTrade/PDS/Electricity_Allocation/EDU Use of Allowance Value/2023/Summary Report/"/>
    </mc:Choice>
  </mc:AlternateContent>
  <xr:revisionPtr revIDLastSave="632" documentId="8_{44820EB1-FEF2-4040-9475-083D18EB7BAD}" xr6:coauthVersionLast="47" xr6:coauthVersionMax="47" xr10:uidLastSave="{51E073D5-50EB-4736-B1A9-3E86AC02C719}"/>
  <bookViews>
    <workbookView xWindow="28680" yWindow="-120" windowWidth="29040" windowHeight="15840" tabRatio="645" xr2:uid="{00000000-000D-0000-FFFF-FFFF00000000}"/>
  </bookViews>
  <sheets>
    <sheet name="IOU Expenditures" sheetId="3" r:id="rId1"/>
    <sheet name="POU &amp; COOP Expenditures" sheetId="5" r:id="rId2"/>
    <sheet name="Categories of POU &amp; COOP Use" sheetId="1" r:id="rId3"/>
  </sheets>
  <definedNames>
    <definedName name="_xlnm._FilterDatabase" localSheetId="2" hidden="1">'Categories of POU &amp; COOP Use'!$A$3:$D$197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5" l="1"/>
  <c r="K23" i="5"/>
  <c r="M22" i="5"/>
  <c r="M21" i="5"/>
  <c r="M20" i="5"/>
  <c r="M19" i="5"/>
  <c r="M18" i="5"/>
  <c r="M17" i="5"/>
  <c r="M16" i="5"/>
  <c r="M15" i="5"/>
  <c r="M14" i="5"/>
  <c r="M13" i="5"/>
  <c r="M12" i="5"/>
  <c r="M9" i="5"/>
  <c r="M8" i="5"/>
  <c r="M6" i="5"/>
  <c r="M5" i="5"/>
  <c r="M4" i="5"/>
  <c r="L26" i="5"/>
  <c r="L23" i="5"/>
  <c r="L7" i="5"/>
  <c r="M7" i="5" s="1"/>
  <c r="K15" i="3"/>
  <c r="L24" i="3"/>
  <c r="L21" i="3"/>
  <c r="L19" i="3"/>
  <c r="L18" i="3"/>
  <c r="L17" i="3"/>
  <c r="L14" i="3"/>
  <c r="L13" i="3"/>
  <c r="L12" i="3"/>
  <c r="L11" i="3"/>
  <c r="L8" i="3"/>
  <c r="L7" i="3"/>
  <c r="L6" i="3"/>
  <c r="L5" i="3"/>
  <c r="L4" i="3"/>
  <c r="K7" i="5" l="1"/>
  <c r="K26" i="5" l="1"/>
  <c r="M23" i="5" l="1"/>
  <c r="M10" i="5"/>
  <c r="M26" i="5"/>
  <c r="J15" i="3"/>
  <c r="M24" i="5" l="1"/>
  <c r="L15" i="3"/>
  <c r="I15" i="3" l="1"/>
  <c r="J26" i="5" l="1"/>
  <c r="J23" i="5" l="1"/>
  <c r="J7" i="5"/>
  <c r="L9" i="3" l="1"/>
  <c r="L22" i="3" s="1"/>
  <c r="I26" i="5" l="1"/>
  <c r="C7" i="5" l="1"/>
  <c r="D7" i="5"/>
  <c r="E7" i="5"/>
  <c r="F7" i="5"/>
  <c r="G7" i="5"/>
  <c r="H7" i="5"/>
  <c r="I7" i="5"/>
  <c r="B7" i="5"/>
  <c r="H15" i="3"/>
  <c r="C15" i="3"/>
  <c r="D15" i="3"/>
  <c r="E15" i="3"/>
  <c r="F15" i="3"/>
  <c r="G15" i="3"/>
  <c r="B15" i="3"/>
  <c r="B9" i="3"/>
  <c r="B22" i="3" l="1"/>
  <c r="C3" i="3" s="1"/>
  <c r="C9" i="3" s="1"/>
  <c r="C22" i="3" s="1"/>
  <c r="D3" i="3" s="1"/>
  <c r="D9" i="3" s="1"/>
  <c r="D22" i="3" s="1"/>
  <c r="E3" i="3" l="1"/>
  <c r="E9" i="3" s="1"/>
  <c r="E22" i="3" s="1"/>
  <c r="F3" i="3" s="1"/>
  <c r="F9" i="3" s="1"/>
  <c r="F22" i="3" s="1"/>
  <c r="G3" i="3" s="1"/>
  <c r="G9" i="3" s="1"/>
  <c r="G22" i="3" s="1"/>
  <c r="H3" i="3" s="1"/>
  <c r="H9" i="3" s="1"/>
  <c r="H22" i="3" s="1"/>
  <c r="I3" i="3" s="1"/>
  <c r="I9" i="3" s="1"/>
  <c r="H26" i="5"/>
  <c r="I22" i="3" l="1"/>
  <c r="J3" i="3" s="1"/>
  <c r="J9" i="3" s="1"/>
  <c r="J22" i="3" s="1"/>
  <c r="K3" i="3" s="1"/>
  <c r="K9" i="3" s="1"/>
  <c r="K22" i="3" s="1"/>
  <c r="B10" i="5"/>
  <c r="C26" i="5" l="1"/>
  <c r="D26" i="5"/>
  <c r="E26" i="5"/>
  <c r="F26" i="5"/>
  <c r="G26" i="5"/>
  <c r="B26" i="5"/>
  <c r="D23" i="5"/>
  <c r="E23" i="5"/>
  <c r="F23" i="5"/>
  <c r="G23" i="5"/>
  <c r="H23" i="5"/>
  <c r="H24" i="5" s="1"/>
  <c r="C23" i="5"/>
  <c r="B23" i="5"/>
  <c r="B24" i="5" l="1"/>
  <c r="C3" i="5" s="1"/>
  <c r="C10" i="5" s="1"/>
  <c r="C24" i="5" s="1"/>
  <c r="D3" i="5" s="1"/>
  <c r="D10" i="5" s="1"/>
  <c r="I23" i="5"/>
  <c r="D24" i="5" l="1"/>
  <c r="E3" i="5" s="1"/>
  <c r="E10" i="5" s="1"/>
  <c r="E24" i="5" s="1"/>
  <c r="F3" i="5" s="1"/>
  <c r="F10" i="5" s="1"/>
  <c r="F24" i="5" l="1"/>
  <c r="G3" i="5" s="1"/>
  <c r="G10" i="5" s="1"/>
  <c r="G24" i="5" s="1"/>
  <c r="H3" i="5" s="1"/>
  <c r="H10" i="5" s="1"/>
  <c r="I3" i="5" s="1"/>
  <c r="I10" i="5" s="1"/>
  <c r="I24" i="5" s="1"/>
  <c r="J3" i="5" s="1"/>
  <c r="J10" i="5" s="1"/>
  <c r="J24" i="5" s="1"/>
  <c r="K3" i="5" s="1"/>
  <c r="K10" i="5" s="1"/>
  <c r="K24" i="5" s="1"/>
  <c r="L3" i="5" s="1"/>
  <c r="L24" i="5" s="1"/>
</calcChain>
</file>

<file path=xl/sharedStrings.xml><?xml version="1.0" encoding="utf-8"?>
<sst xmlns="http://schemas.openxmlformats.org/spreadsheetml/2006/main" count="799" uniqueCount="288">
  <si>
    <t>Category</t>
  </si>
  <si>
    <r>
      <t>Balance from Previous Year</t>
    </r>
    <r>
      <rPr>
        <vertAlign val="superscript"/>
        <sz val="12"/>
        <color rgb="FF000000"/>
        <rFont val="Arial"/>
        <family val="2"/>
      </rPr>
      <t>1</t>
    </r>
  </si>
  <si>
    <t xml:space="preserve">Auction Proceeds Received </t>
  </si>
  <si>
    <t>Interest Accrued</t>
  </si>
  <si>
    <r>
      <t>Outreach and Administrative Expenses</t>
    </r>
    <r>
      <rPr>
        <vertAlign val="superscript"/>
        <sz val="12"/>
        <color rgb="FF000000"/>
        <rFont val="Arial"/>
        <family val="2"/>
      </rPr>
      <t>2</t>
    </r>
  </si>
  <si>
    <t xml:space="preserve">    Outreach Expenses</t>
  </si>
  <si>
    <t xml:space="preserve">    Administrative Expense</t>
  </si>
  <si>
    <t>Net Auction Proceeds Available for Ratepayers</t>
  </si>
  <si>
    <r>
      <t>Clean Energy and Energy Efficiency (CEEE) Program Expenditures</t>
    </r>
    <r>
      <rPr>
        <vertAlign val="superscript"/>
        <sz val="12"/>
        <color rgb="FF000000"/>
        <rFont val="Arial"/>
        <family val="2"/>
      </rPr>
      <t>3</t>
    </r>
  </si>
  <si>
    <t>EITE Industrial Customer Return</t>
  </si>
  <si>
    <t>Small Business Volumetric Return</t>
  </si>
  <si>
    <t>Residential Volumetric Return</t>
  </si>
  <si>
    <t>Proceeds Used for EITE Industrial Customer, Small Business Volumetric, and Residential Volumetric Returns and CEEE Programs</t>
  </si>
  <si>
    <r>
      <t>Proceeds Distributed as Residential CCC</t>
    </r>
    <r>
      <rPr>
        <b/>
        <vertAlign val="superscript"/>
        <sz val="12"/>
        <color rgb="FF000000"/>
        <rFont val="Arial"/>
        <family val="2"/>
      </rPr>
      <t>4</t>
    </r>
  </si>
  <si>
    <t>Proceeds Distributed as Small Business CCC</t>
  </si>
  <si>
    <t>Administrative and Outreach Expenses for Climate Credits</t>
  </si>
  <si>
    <t>Total Auction Proceeds Expended</t>
  </si>
  <si>
    <r>
      <t>End of Year Auction Proceeds Balance</t>
    </r>
    <r>
      <rPr>
        <vertAlign val="superscript"/>
        <sz val="12"/>
        <color theme="1"/>
        <rFont val="Arial"/>
        <family val="2"/>
      </rPr>
      <t>5</t>
    </r>
  </si>
  <si>
    <r>
      <t>Proceeds Designated for CEEE Programs But Not Yet Spent</t>
    </r>
    <r>
      <rPr>
        <vertAlign val="superscript"/>
        <sz val="12"/>
        <color rgb="FF000000"/>
        <rFont val="Arial"/>
        <family val="2"/>
      </rPr>
      <t>6</t>
    </r>
  </si>
  <si>
    <t>Notes:</t>
  </si>
  <si>
    <r>
      <rPr>
        <b/>
        <i/>
        <sz val="12"/>
        <rFont val="Arial"/>
        <family val="2"/>
      </rPr>
      <t>1.</t>
    </r>
    <r>
      <rPr>
        <i/>
        <sz val="12"/>
        <rFont val="Arial"/>
        <family val="2"/>
      </rPr>
      <t xml:space="preserve"> 2013 allocated allowance auction proceeds were spent in 2014 and 2015. No auction proceeds were spent in 2013. </t>
    </r>
  </si>
  <si>
    <r>
      <rPr>
        <b/>
        <i/>
        <sz val="12"/>
        <color rgb="FF000000"/>
        <rFont val="Arial"/>
      </rPr>
      <t>2.</t>
    </r>
    <r>
      <rPr>
        <i/>
        <sz val="12"/>
        <color rgb="FF000000"/>
        <rFont val="Arial"/>
      </rPr>
      <t xml:space="preserve"> Outreach and administrative costs are actual amounts spent in each year. These are broken out in rows 6-8 for reference but are not subtracted from the amounts available to ratepayers in row 9. Instead, these amounts are included in the expenditures provided in rows 11-15 and in row 19.</t>
    </r>
  </si>
  <si>
    <r>
      <rPr>
        <b/>
        <i/>
        <sz val="12"/>
        <color rgb="FF000000"/>
        <rFont val="Arial"/>
        <family val="2"/>
      </rPr>
      <t>3.</t>
    </r>
    <r>
      <rPr>
        <i/>
        <sz val="12"/>
        <color rgb="FF000000"/>
        <rFont val="Arial"/>
        <family val="2"/>
      </rPr>
      <t xml:space="preserve"> Administrative costs for the CEEE programs are included in the CEEE Program Expenditures.</t>
    </r>
  </si>
  <si>
    <r>
      <rPr>
        <b/>
        <i/>
        <sz val="12"/>
        <rFont val="Arial"/>
        <family val="2"/>
      </rPr>
      <t>4.</t>
    </r>
    <r>
      <rPr>
        <i/>
        <sz val="12"/>
        <rFont val="Arial"/>
        <family val="2"/>
      </rPr>
      <t xml:space="preserve"> The total proceeds distributed as the Residential CCC in each year does not include franchise fees and uncollectibles.</t>
    </r>
  </si>
  <si>
    <r>
      <rPr>
        <b/>
        <i/>
        <sz val="12"/>
        <color rgb="FF000000"/>
        <rFont val="Arial"/>
        <family val="2"/>
      </rPr>
      <t>6.</t>
    </r>
    <r>
      <rPr>
        <i/>
        <sz val="12"/>
        <color rgb="FF000000"/>
        <rFont val="Arial"/>
        <family val="2"/>
      </rPr>
      <t xml:space="preserve">  Proceeds designated for CEEE programs reflect amounts designated for these programs in each calendar year as reported by IOUs to CARB. </t>
    </r>
  </si>
  <si>
    <t xml:space="preserve">Balance from Previous Year </t>
  </si>
  <si>
    <t>Estimated Value of Allocated Allowances Used for Compliance</t>
  </si>
  <si>
    <r>
      <t>Outreach and Administrative Expenses</t>
    </r>
    <r>
      <rPr>
        <vertAlign val="superscript"/>
        <sz val="12"/>
        <color theme="1"/>
        <rFont val="Arial"/>
        <family val="2"/>
      </rPr>
      <t>1</t>
    </r>
  </si>
  <si>
    <t xml:space="preserve">        Outreach Expenses</t>
  </si>
  <si>
    <t xml:space="preserve">        Administrative Expenses</t>
  </si>
  <si>
    <t>Education</t>
  </si>
  <si>
    <t>Energy Efficiency</t>
  </si>
  <si>
    <t>Renewable Energy</t>
  </si>
  <si>
    <t>Transportation (Vehicles and Infrastructure)</t>
  </si>
  <si>
    <t>Non-Volumetric Ratepayer Rebates: Residential</t>
  </si>
  <si>
    <t>Non-Volumetric Ratepayer Rebates: Industrial</t>
  </si>
  <si>
    <t>Non-Volumetric Ratepayer Rebates: Commercial</t>
  </si>
  <si>
    <t>High GWP Gas Reductions</t>
  </si>
  <si>
    <t xml:space="preserve">Volumetric Return </t>
  </si>
  <si>
    <t>Allowance Purchases</t>
  </si>
  <si>
    <t>Other</t>
  </si>
  <si>
    <t>End of Year Auction Proceeds Balance</t>
  </si>
  <si>
    <r>
      <t>Total Value of Allocated Allowances in Data Year</t>
    </r>
    <r>
      <rPr>
        <vertAlign val="superscript"/>
        <sz val="12"/>
        <color theme="1"/>
        <rFont val="Arial"/>
        <family val="2"/>
      </rPr>
      <t>2</t>
    </r>
  </si>
  <si>
    <r>
      <rPr>
        <b/>
        <i/>
        <sz val="12"/>
        <color theme="1"/>
        <rFont val="Arial"/>
        <family val="2"/>
      </rPr>
      <t>2.</t>
    </r>
    <r>
      <rPr>
        <i/>
        <sz val="12"/>
        <color theme="1"/>
        <rFont val="Arial"/>
        <family val="2"/>
      </rPr>
      <t xml:space="preserve"> Total value of allocated allowances in the data year includes auction proceeds received, interest, and the estimated value of allocated allowances used for compliance.</t>
    </r>
  </si>
  <si>
    <t>This table lists uses of allocated allowance value as reported by electrical distribution utilities and only includes uses that were funded at least partially by allocated allowance value.</t>
  </si>
  <si>
    <t>Electrical Distribution Utility</t>
  </si>
  <si>
    <t>Use Category</t>
  </si>
  <si>
    <t>Description</t>
  </si>
  <si>
    <t>Years Expended</t>
  </si>
  <si>
    <t>Alameda Municipal Power</t>
  </si>
  <si>
    <t>Residential energy use reduction program</t>
  </si>
  <si>
    <t>2013, 2014, 2015, 2016</t>
  </si>
  <si>
    <t>Circuit breaker upgrade (SF6)</t>
  </si>
  <si>
    <t>2016, 2017, 2018, 2019, 2020, 2021, 2022</t>
  </si>
  <si>
    <t>Unspent</t>
  </si>
  <si>
    <t>No plans reported</t>
  </si>
  <si>
    <t>Purchase of renewable energy</t>
  </si>
  <si>
    <t>Electric Vehicles</t>
  </si>
  <si>
    <t>Installation of EV chargers</t>
  </si>
  <si>
    <t>Anza Electric Cooperative</t>
  </si>
  <si>
    <t>Deposited for Compliance</t>
  </si>
  <si>
    <t>Deposited allowances for compliance</t>
  </si>
  <si>
    <t>Purchase of Allowances</t>
  </si>
  <si>
    <t>Purchase of allowances</t>
  </si>
  <si>
    <t>2017, 2018, 2019, 2020, 2021</t>
  </si>
  <si>
    <t>City and County of San Francisco</t>
  </si>
  <si>
    <t>Installation and maintainace of solar PV on municipal buildings</t>
  </si>
  <si>
    <t>2015, 2016, 2017, 2018, 2019, 2020, 2021, 2022</t>
  </si>
  <si>
    <t>Energy efficiency building upgrade</t>
  </si>
  <si>
    <t>2018, 2019, 2020, 2021, 2022</t>
  </si>
  <si>
    <t>Plan to install local solar generation project</t>
  </si>
  <si>
    <t>City of Anaheim</t>
  </si>
  <si>
    <t>2013, 2014, 2015, 2016, 2017, 2018, 2019, 2020, 2021, 2022</t>
  </si>
  <si>
    <t>2013, 2014, 2015, 2016, 2017</t>
  </si>
  <si>
    <t>City of Azusa</t>
  </si>
  <si>
    <t>Volumetric Rate Reduction</t>
  </si>
  <si>
    <t>Volumetric rate reduction for all customers</t>
  </si>
  <si>
    <t>Non-Volumetric Rebate</t>
  </si>
  <si>
    <t xml:space="preserve">Non volumetric rebates for residential, industrial and commercial customers </t>
  </si>
  <si>
    <t>City of Banning</t>
  </si>
  <si>
    <t>2013, 2014, 2015</t>
  </si>
  <si>
    <t>2016, 2017</t>
  </si>
  <si>
    <t>Renewable energy purchases</t>
  </si>
  <si>
    <t>City of Biggs</t>
  </si>
  <si>
    <t>Streetlight retrofit to LEDs, Building LED retrofit</t>
  </si>
  <si>
    <t>2017, 2019</t>
  </si>
  <si>
    <t>Purchase of Renewable Energy Credits</t>
  </si>
  <si>
    <t>2013, 2014</t>
  </si>
  <si>
    <t>City of Burbank</t>
  </si>
  <si>
    <t>City of Cerritos</t>
  </si>
  <si>
    <t>City of Colton</t>
  </si>
  <si>
    <t>Purchase renewable energy</t>
  </si>
  <si>
    <t>Transportation</t>
  </si>
  <si>
    <t>Electric vehicle leases and installation of electric vehicle charging stations</t>
  </si>
  <si>
    <t>2015, 2016, 2017, 2018, 2019, 2020</t>
  </si>
  <si>
    <t>Energy efficiency projects at city facilities</t>
  </si>
  <si>
    <t>2018, 2019, 2020</t>
  </si>
  <si>
    <t>City of Corona</t>
  </si>
  <si>
    <t>2013, 2014, 2015, 2016, 2017, 2018, 2019, 2020, 2021</t>
  </si>
  <si>
    <t>Residential non-volumetric rebate</t>
  </si>
  <si>
    <t>2014, 2015</t>
  </si>
  <si>
    <t>City of Glendale</t>
  </si>
  <si>
    <t>City of Healdsburg</t>
  </si>
  <si>
    <t>LED streetlighting retrofit, shade trees and reach code</t>
  </si>
  <si>
    <t>2014, 2015, 2017, 2018, 2019, 2020</t>
  </si>
  <si>
    <t>Water saving devices</t>
  </si>
  <si>
    <t>Design of Solar PV Project</t>
  </si>
  <si>
    <t>Installation of free electric vehicle charging stations, discount on public charging stations</t>
  </si>
  <si>
    <t>Residential rate discount for electric vehicle owners</t>
  </si>
  <si>
    <t>Reduction of idling diesel construction equipment with JEMS system</t>
  </si>
  <si>
    <t>e-bike rebates</t>
  </si>
  <si>
    <t>2020, 2021, 2022</t>
  </si>
  <si>
    <t>School bus charging stations</t>
  </si>
  <si>
    <t>Plan to use for energy efficiency, transportation electrification and renewable energy projects</t>
  </si>
  <si>
    <t>Building electrification education and outreach</t>
  </si>
  <si>
    <t>Fuel Switching</t>
  </si>
  <si>
    <t xml:space="preserve">Gas to heat-pump water heater rebate </t>
  </si>
  <si>
    <t>City of Industry</t>
  </si>
  <si>
    <t>various renewable energy purchases</t>
  </si>
  <si>
    <t>City of Lodi</t>
  </si>
  <si>
    <t>Consulting or Non-Renewable Energy</t>
  </si>
  <si>
    <t>Consultant assisting the utility with Renewables Portfolio Standard and Cap-and-Trade Program compliance</t>
  </si>
  <si>
    <t>Legal counsel for purchasing solar energy and Southern California Public Power Authority consulting costs related to purchasing solar energy</t>
  </si>
  <si>
    <t>2013, 2015</t>
  </si>
  <si>
    <t xml:space="preserve">LED streetlighting retrofit </t>
  </si>
  <si>
    <t>EV charger rebate</t>
  </si>
  <si>
    <t>City of Lompoc</t>
  </si>
  <si>
    <t>Distribution system upgrade from 4kV to 12kV</t>
  </si>
  <si>
    <t>2015, 2016, 2017, 2018, 2019, 2020, 2022</t>
  </si>
  <si>
    <t>Maintenance and upgrades of geothermal power plant, renewable energy purchases</t>
  </si>
  <si>
    <t>Non-volumetric rebate to residential and commercial customers</t>
  </si>
  <si>
    <t>City of Moreno Valley</t>
  </si>
  <si>
    <t>City of Needles</t>
  </si>
  <si>
    <t>City of Oakland</t>
  </si>
  <si>
    <t>RPS certified bio gas</t>
  </si>
  <si>
    <t>City of Palo Alto</t>
  </si>
  <si>
    <t>Rebate program for energy efficiency</t>
  </si>
  <si>
    <t>Purchased renewable energy to meet and exceed Renewables Portfolio Standard requirements</t>
  </si>
  <si>
    <t>Rebate program for customer-owned solar</t>
  </si>
  <si>
    <t>Plan to purchase renewable energy</t>
  </si>
  <si>
    <t>City of Pasadena</t>
  </si>
  <si>
    <t>City of Rancho Cucamonga</t>
  </si>
  <si>
    <t>Rebate for solar PV on low-income senior housing</t>
  </si>
  <si>
    <t>City of Riverside</t>
  </si>
  <si>
    <t>Ice Bear Thermal Energy storage and LED streetlight retrofit</t>
  </si>
  <si>
    <t>DC Fast Charging station</t>
  </si>
  <si>
    <t>City of Roseville</t>
  </si>
  <si>
    <t>Rebate program for low-income energy efficiency; advanced metering infrastructure, LED streetlights, refrigerator rebates</t>
  </si>
  <si>
    <t>2013, 2015, 2016, 2017, 2018, 2019, 2020, 2021</t>
  </si>
  <si>
    <t>Per-customer rebates for residential and commercial customers</t>
  </si>
  <si>
    <t>2013, 2015, 2016, 2018</t>
  </si>
  <si>
    <t>Purcahse of renewable energy</t>
  </si>
  <si>
    <t>EV infrastructure, EV rebates</t>
  </si>
  <si>
    <t>2018, 2019</t>
  </si>
  <si>
    <t>City of Shasta Lake</t>
  </si>
  <si>
    <t>2013, 2016, 2017</t>
  </si>
  <si>
    <t>Non-volumetric rebate to all customer classes</t>
  </si>
  <si>
    <t>Lighting retrofit</t>
  </si>
  <si>
    <t>City of Ukiah</t>
  </si>
  <si>
    <t>electric vehicle charging station</t>
  </si>
  <si>
    <t>2020, 2021</t>
  </si>
  <si>
    <t>City of Vernon</t>
  </si>
  <si>
    <t>City of Victorville</t>
  </si>
  <si>
    <t>2013, 2014, 2015, 2016, 2017, 2018</t>
  </si>
  <si>
    <t>Non-volumetric rebate for specific customer classes</t>
  </si>
  <si>
    <t>Eastside Power Authority</t>
  </si>
  <si>
    <t>Solar PV and hydropower projects</t>
  </si>
  <si>
    <t>2017, 2018, 2021</t>
  </si>
  <si>
    <t>Irrigation reclamation project</t>
  </si>
  <si>
    <t>2018, 2021</t>
  </si>
  <si>
    <t>Gridley Electric Utility</t>
  </si>
  <si>
    <t>LED streetlights</t>
  </si>
  <si>
    <t>Residential climate credit</t>
  </si>
  <si>
    <t>Transportation Electrification: Infrastructure</t>
  </si>
  <si>
    <t>EV charging station</t>
  </si>
  <si>
    <t>Solar OV infrastructure</t>
  </si>
  <si>
    <t>HVAC upgrades</t>
  </si>
  <si>
    <t>Hercules Municipal Utility</t>
  </si>
  <si>
    <t>Residential Energy Efficiency Program</t>
  </si>
  <si>
    <t>Imperial Irrigation District</t>
  </si>
  <si>
    <t>2014, 2015, 2017</t>
  </si>
  <si>
    <t>Kirkwood Meadows Public Utility District</t>
  </si>
  <si>
    <t>Plan to purchase renewable energy and provide customer rebates</t>
  </si>
  <si>
    <t>Lassen Municipal Utility District</t>
  </si>
  <si>
    <t>Los Angeles Department of Water and Power</t>
  </si>
  <si>
    <t>Commercial and residential efficiency programs</t>
  </si>
  <si>
    <t>Community solar and solar incentive program</t>
  </si>
  <si>
    <t>energy storage</t>
  </si>
  <si>
    <t>2019, 2020</t>
  </si>
  <si>
    <t>EV infrastructure</t>
  </si>
  <si>
    <t>Plan to install electric vehicle charging stations and utilize for solar incentive program</t>
  </si>
  <si>
    <t>Merced Irrigation District</t>
  </si>
  <si>
    <t>Payment to generator</t>
  </si>
  <si>
    <t>2014, 2017</t>
  </si>
  <si>
    <t>Purchase of renewable energy and upgrades to small hydro faciltiy</t>
  </si>
  <si>
    <t>Modesto Irrigation District</t>
  </si>
  <si>
    <t>2013, 2014. 2015, 2016</t>
  </si>
  <si>
    <t xml:space="preserve">Pittsburg Power Company </t>
  </si>
  <si>
    <t>2013, 2014, 2017, 2018, 2019, 2020, 2021, 2022</t>
  </si>
  <si>
    <t>Plan to purchase allowances or no plans reported</t>
  </si>
  <si>
    <t>2015, 2016, 2021</t>
  </si>
  <si>
    <t>Plumas-Sierra Rural Electric Cooperative</t>
  </si>
  <si>
    <t>Purchase of renewable energy from local solar PV project</t>
  </si>
  <si>
    <t>Payments to the High Sierra Cogeneration Power Plant</t>
  </si>
  <si>
    <t>Power &amp; Water Resources Pooling Authority</t>
  </si>
  <si>
    <t>Energy efficiency upgrade for water pumping plants</t>
  </si>
  <si>
    <t>Purchase of renewable electricity for RPS compliance</t>
  </si>
  <si>
    <t>Plan to purchase renewables, energy storage, energy efficiency programs, reduce the carbon intensity of water deliveries, and/or customer rebates</t>
  </si>
  <si>
    <t>2013, 2014, 2015, 2016, 2017, 2018, 2019</t>
  </si>
  <si>
    <t>Redding Electric Utility</t>
  </si>
  <si>
    <t>LED streetlighting retrofit, shade trees and low-income EE program</t>
  </si>
  <si>
    <t>Active Transportation</t>
  </si>
  <si>
    <t>2017, 2018, 2019, 2021, 2022</t>
  </si>
  <si>
    <t>Incentives for electric vehicles and chargers, support for City purchases of Evs</t>
  </si>
  <si>
    <t>Non-volumetric rebates for residential and commercial customers</t>
  </si>
  <si>
    <t>Plan to install LED streetlighting, utlize for low-income energy efficiency program, local renewable energy project and electrification of transportation</t>
  </si>
  <si>
    <t>Silicon Valley Power</t>
  </si>
  <si>
    <t>Installation of electric vehicle charging stations</t>
  </si>
  <si>
    <t>Building decarb education</t>
  </si>
  <si>
    <t xml:space="preserve">Planned energy storage, EV infrastructrure, bike and pathway program and reach code development </t>
  </si>
  <si>
    <t>SMUD</t>
  </si>
  <si>
    <t>High school energy efficiency audit training and implementation.</t>
  </si>
  <si>
    <t>Rebates for deep energy retrofits for low-income, small commercial and non-residential customers; LED streetlights</t>
  </si>
  <si>
    <t>2013, 2016, 2017, 2018, 2019,2020</t>
  </si>
  <si>
    <t>Heat Pump Water Heater rebates</t>
  </si>
  <si>
    <t>LiDAR - vegetation management</t>
  </si>
  <si>
    <t>Building dairy digester and small hydro power projects to produce renewable energy</t>
  </si>
  <si>
    <t>2013, 2016, 2017, 2021</t>
  </si>
  <si>
    <t>Research, Development &amp; Demonstration</t>
  </si>
  <si>
    <t>Assessing water system energy saving opportunities and developing projects to demonstrate them</t>
  </si>
  <si>
    <t>Installation of electric vehicle charging stations and EV infrastructure</t>
  </si>
  <si>
    <t>2013, 2016, 2017, 2018</t>
  </si>
  <si>
    <t>Parking space electrification for diesel vehicles at a truck stop to avoid diesel idling</t>
  </si>
  <si>
    <t>2013, 2018</t>
  </si>
  <si>
    <t>2017, 2018, 2019, 2020</t>
  </si>
  <si>
    <t>Stockton Port District</t>
  </si>
  <si>
    <t>Purchase of Renewable Energy Credits and renewable energy</t>
  </si>
  <si>
    <t>Transporting cargo by barge between Oakland and Stockton.</t>
  </si>
  <si>
    <t>Surprise Valley Electrification Corp.</t>
  </si>
  <si>
    <t>Securing letter of credit from Deutsche Bank related to participation in Cap-and-Trade Program market</t>
  </si>
  <si>
    <t>Advanced metering project</t>
  </si>
  <si>
    <t>2016, 2017, 2018</t>
  </si>
  <si>
    <t>Purchased low emission utility trucks to replace less efficient trucks.</t>
  </si>
  <si>
    <t>Truckee Donner Public Utility District</t>
  </si>
  <si>
    <t>Turlock Irrigation District</t>
  </si>
  <si>
    <t>Valley Electric Association</t>
  </si>
  <si>
    <t xml:space="preserve">Used to offset customer costs </t>
  </si>
  <si>
    <t>2015, 2016, 2017</t>
  </si>
  <si>
    <t>WAPA-Sierra Nevada Region</t>
  </si>
  <si>
    <t>Summary of Investor-Owned Electric Utility (PG&amp;E, SCE, SDG&amp;E, PacifiCorp, Liberty Utilities, and Bear Valley Electric Service) Use of Allocated Allowance Value in 2013-2023</t>
  </si>
  <si>
    <r>
      <rPr>
        <b/>
        <sz val="14"/>
        <color rgb="FF000000"/>
        <rFont val="Arial"/>
        <family val="2"/>
      </rPr>
      <t>Summary of Publicly Owned Electric Utility (POU) and Electrical Cooperative (COOP) Uses of Allocated Allowance Value in 2013-2023</t>
    </r>
    <r>
      <rPr>
        <sz val="12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</t>
    </r>
  </si>
  <si>
    <t>2019, 2020, 2021, 2022, 2023</t>
  </si>
  <si>
    <t>2014, 2015, 2016, 2022, 2023</t>
  </si>
  <si>
    <t>2015, 2016, 2017, 2018, 2019, 2020, 2021, 2022, 2023</t>
  </si>
  <si>
    <t>2018, 2019, 2020, 2021, 2022, 2023</t>
  </si>
  <si>
    <t>2013, 2014, 2015, 2016, 2017, 2018, 2019, 2020, 2021, 2022, 2023</t>
  </si>
  <si>
    <t>2014, 2016, 2017, 2018, 2019, 2020, 2021, 2022, 2023</t>
  </si>
  <si>
    <t>2013, 2014, 2015, 2016, 2017, 2019, 2020, 2021, 2022, 2023</t>
  </si>
  <si>
    <t>2017, 2018, 2019, 2020, 2021, 2022, 2023</t>
  </si>
  <si>
    <t>2014, 2015, 2016, 2017, 2018, 2019, 2020, 2021, 2022, 2023</t>
  </si>
  <si>
    <t>2016, 2017, 2018, 2019, 2020, 2021, 2022, 2023</t>
  </si>
  <si>
    <t>2013, 2014, 2015, 2017, 2018, 2019, 2020, 2021, 2022, 2023</t>
  </si>
  <si>
    <t>2020, 2021, 2022, 2023</t>
  </si>
  <si>
    <t>2013, 2014, 2015, 2018, 2019, 2020, 2021, 2022, 2023</t>
  </si>
  <si>
    <t>2020, 2023</t>
  </si>
  <si>
    <t>2013, 2019, 2020, 2021, 2023</t>
  </si>
  <si>
    <t>2013, 2014, 2016, 2017, 2018, 2019, 2020, 2021, 2022, 2023</t>
  </si>
  <si>
    <t>2018, 2019, 2020, 2022, 2023</t>
  </si>
  <si>
    <t>2022, 2023</t>
  </si>
  <si>
    <t>2018, 2021, 2022, 2023</t>
  </si>
  <si>
    <t>2013, 2014, 2015, 2016, 2018, 2019, 2020, 2021, 2022, 2023</t>
  </si>
  <si>
    <t>2016, 2021, 2022, 2023</t>
  </si>
  <si>
    <t>2013, 2014, 2015, 2016, 2017, 2018, 2019, 2020, 2021, 2023</t>
  </si>
  <si>
    <t>Summary of Publicly Owned Electric Utility (POU) and Electrical Cooperative (COOP) Use of Allocated Allowance Value in 2013-2023</t>
  </si>
  <si>
    <r>
      <rPr>
        <b/>
        <i/>
        <sz val="12"/>
        <color theme="1"/>
        <rFont val="Arial"/>
        <family val="2"/>
      </rPr>
      <t>1.</t>
    </r>
    <r>
      <rPr>
        <i/>
        <sz val="12"/>
        <color theme="1"/>
        <rFont val="Arial"/>
        <family val="2"/>
      </rPr>
      <t xml:space="preserve"> Outreach and administrative costs are broken out in rows 7-9 for reference but are not subtracted from the net auction proceeds available for ratepayers in row 10. Instead, these amounts are included in the expenditures provided in rows 12-23.</t>
    </r>
  </si>
  <si>
    <r>
      <rPr>
        <b/>
        <i/>
        <sz val="12"/>
        <color theme="1"/>
        <rFont val="Arial"/>
        <family val="2"/>
      </rPr>
      <t>5.</t>
    </r>
    <r>
      <rPr>
        <i/>
        <sz val="12"/>
        <color theme="1"/>
        <rFont val="Arial"/>
        <family val="2"/>
      </rPr>
      <t xml:space="preserve"> For a given year, auction proceeds expended are different from auction proceeds available because spending is forecasted ahead of time. Differences between spending and available proceeds for a given year are trued-up in the amounts of auction proceeds available for distribution to ratepayers in subsequent years.</t>
    </r>
  </si>
  <si>
    <t>2013-2023</t>
  </si>
  <si>
    <t>2018,2019, 2020, 2021, 2022, 2023</t>
  </si>
  <si>
    <t>2013, 2014, 2015, 2016, 2017, 2018, 2020, 2021, 2022, 2023</t>
  </si>
  <si>
    <t>2013, 2014, 2017, 2021, 2022, 2023</t>
  </si>
  <si>
    <t>2013, 2014, 2015, 2016, 2017, 2018, 2019, 2020, 2022, 2023</t>
  </si>
  <si>
    <t>2017, 2018</t>
  </si>
  <si>
    <t>2016, 2017, 2019, 2020, 2021, 2022, 2023</t>
  </si>
  <si>
    <t xml:space="preserve"> 2019, 2020, 2021, 2022, 2023</t>
  </si>
  <si>
    <t>2014, 2015, 2016, 2017, 2018,2019, 2020, 2021, 2022, 2023</t>
  </si>
  <si>
    <t>Planned Renewable energy purchases or no plans reported</t>
  </si>
  <si>
    <t>2014, 2015, 2021, 2022, 2023</t>
  </si>
  <si>
    <t>2013, 2014, 2015, 2016, 2017, 2018, 2019, 2022, 2023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</si>
</sst>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_);\(0\)"/>
    <numFmt numFmtId="166" formatCode="0.0%"/>
    <numFmt numFmtId="167" formatCode="0.000"/>
    <numFmt numFmtId="168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color rgb="FF000000"/>
      <name val="Arial"/>
      <family val="2"/>
    </font>
    <font>
      <i/>
      <sz val="12"/>
      <name val="Arial"/>
      <family val="2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rgb="FF000000"/>
      <name val="Arial"/>
      <family val="2"/>
    </font>
    <font>
      <b/>
      <i/>
      <sz val="12"/>
      <name val="Arial"/>
      <family val="2"/>
    </font>
    <font>
      <vertAlign val="superscript"/>
      <sz val="12"/>
      <color theme="1"/>
      <name val="Arial"/>
      <family val="2"/>
    </font>
    <font>
      <vertAlign val="superscript"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b/>
      <i/>
      <sz val="12"/>
      <color theme="1"/>
      <name val="Arial"/>
      <family val="2"/>
    </font>
    <font>
      <sz val="12"/>
      <color theme="8"/>
      <name val="Arial"/>
      <family val="2"/>
    </font>
    <font>
      <i/>
      <sz val="12"/>
      <color theme="9"/>
      <name val="Arial"/>
      <family val="2"/>
    </font>
    <font>
      <b/>
      <i/>
      <sz val="12"/>
      <color rgb="FF000000"/>
      <name val="Arial"/>
    </font>
    <font>
      <i/>
      <sz val="12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5" borderId="0" applyNumberFormat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6" fillId="0" borderId="8" xfId="0" applyFont="1" applyBorder="1" applyAlignment="1">
      <alignment horizontal="left" vertical="center" wrapText="1"/>
    </xf>
    <xf numFmtId="49" fontId="6" fillId="0" borderId="9" xfId="1" applyNumberFormat="1" applyFont="1" applyFill="1" applyBorder="1" applyAlignment="1" applyProtection="1">
      <alignment horizontal="left" vertical="center" wrapText="1"/>
      <protection locked="0"/>
    </xf>
    <xf numFmtId="0" fontId="6" fillId="0" borderId="9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0" xfId="1" applyNumberFormat="1" applyFont="1" applyFill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left" vertical="center" wrapText="1"/>
    </xf>
    <xf numFmtId="49" fontId="6" fillId="0" borderId="1" xfId="1" applyNumberFormat="1" applyFont="1" applyFill="1" applyBorder="1" applyAlignment="1" applyProtection="1">
      <alignment horizontal="left" vertical="center" wrapText="1"/>
      <protection locked="0"/>
    </xf>
    <xf numFmtId="0" fontId="6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6" fillId="0" borderId="4" xfId="1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3" fontId="6" fillId="0" borderId="4" xfId="1" applyNumberFormat="1" applyFont="1" applyFill="1" applyBorder="1" applyAlignment="1" applyProtection="1">
      <alignment horizontal="left" vertical="center" wrapText="1"/>
      <protection locked="0"/>
    </xf>
    <xf numFmtId="0" fontId="6" fillId="0" borderId="4" xfId="1" applyNumberFormat="1" applyFont="1" applyFill="1" applyBorder="1" applyAlignment="1" applyProtection="1">
      <alignment horizontal="left" vertical="center" wrapText="1"/>
      <protection locked="0"/>
    </xf>
    <xf numFmtId="49" fontId="6" fillId="3" borderId="1" xfId="1" applyNumberFormat="1" applyFont="1" applyFill="1" applyBorder="1" applyAlignment="1" applyProtection="1">
      <alignment horizontal="left" vertical="center" wrapText="1"/>
      <protection locked="0"/>
    </xf>
    <xf numFmtId="0" fontId="6" fillId="3" borderId="1" xfId="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left" vertical="center" wrapText="1"/>
    </xf>
    <xf numFmtId="49" fontId="6" fillId="0" borderId="6" xfId="1" applyNumberFormat="1" applyFont="1" applyFill="1" applyBorder="1" applyAlignment="1" applyProtection="1">
      <alignment horizontal="left" vertical="center" wrapText="1"/>
      <protection locked="0"/>
    </xf>
    <xf numFmtId="0" fontId="6" fillId="0" borderId="6" xfId="1" applyNumberFormat="1" applyFont="1" applyFill="1" applyBorder="1" applyAlignment="1" applyProtection="1">
      <alignment horizontal="left" vertical="center" wrapText="1"/>
      <protection locked="0"/>
    </xf>
    <xf numFmtId="165" fontId="6" fillId="0" borderId="7" xfId="1" applyNumberFormat="1" applyFont="1" applyFill="1" applyBorder="1" applyAlignment="1" applyProtection="1">
      <alignment horizontal="left" vertical="center" wrapText="1"/>
      <protection locked="0"/>
    </xf>
    <xf numFmtId="164" fontId="6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164" fontId="9" fillId="0" borderId="0" xfId="1" applyNumberFormat="1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164" fontId="10" fillId="0" borderId="0" xfId="1" applyNumberFormat="1" applyFont="1" applyFill="1" applyBorder="1" applyAlignment="1">
      <alignment vertical="center"/>
    </xf>
    <xf numFmtId="164" fontId="3" fillId="0" borderId="0" xfId="1" applyNumberFormat="1" applyFont="1"/>
    <xf numFmtId="164" fontId="3" fillId="0" borderId="2" xfId="1" applyNumberFormat="1" applyFont="1" applyBorder="1"/>
    <xf numFmtId="164" fontId="14" fillId="0" borderId="0" xfId="1" applyNumberFormat="1" applyFont="1" applyBorder="1"/>
    <xf numFmtId="0" fontId="6" fillId="0" borderId="0" xfId="0" applyFont="1" applyAlignment="1">
      <alignment horizontal="left" vertical="center"/>
    </xf>
    <xf numFmtId="164" fontId="8" fillId="4" borderId="0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vertical="center"/>
    </xf>
    <xf numFmtId="49" fontId="12" fillId="0" borderId="0" xfId="1" applyNumberFormat="1" applyFont="1" applyFill="1" applyBorder="1" applyAlignment="1">
      <alignment vertical="center"/>
    </xf>
    <xf numFmtId="0" fontId="8" fillId="4" borderId="0" xfId="1" applyNumberFormat="1" applyFont="1" applyFill="1" applyBorder="1" applyAlignment="1">
      <alignment horizontal="center" vertical="center"/>
    </xf>
    <xf numFmtId="49" fontId="8" fillId="4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164" fontId="12" fillId="0" borderId="0" xfId="1" applyNumberFormat="1" applyFont="1" applyFill="1" applyBorder="1" applyAlignment="1">
      <alignment vertical="center"/>
    </xf>
    <xf numFmtId="164" fontId="10" fillId="3" borderId="0" xfId="1" applyNumberFormat="1" applyFont="1" applyFill="1" applyBorder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2" fillId="0" borderId="0" xfId="1" applyNumberFormat="1" applyFont="1" applyFill="1" applyBorder="1" applyAlignment="1">
      <alignment vertical="center"/>
    </xf>
    <xf numFmtId="164" fontId="3" fillId="0" borderId="0" xfId="1" applyNumberFormat="1" applyFont="1" applyBorder="1"/>
    <xf numFmtId="164" fontId="9" fillId="7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/>
    <xf numFmtId="164" fontId="3" fillId="0" borderId="0" xfId="1" applyNumberFormat="1" applyFont="1" applyBorder="1" applyAlignment="1"/>
    <xf numFmtId="164" fontId="11" fillId="0" borderId="0" xfId="1" applyNumberFormat="1" applyFont="1" applyFill="1" applyBorder="1" applyAlignment="1">
      <alignment vertical="center"/>
    </xf>
    <xf numFmtId="0" fontId="6" fillId="0" borderId="4" xfId="2" applyNumberFormat="1" applyFont="1" applyFill="1" applyBorder="1" applyAlignment="1" applyProtection="1">
      <alignment horizontal="left" vertical="center" wrapText="1"/>
      <protection locked="0"/>
    </xf>
    <xf numFmtId="44" fontId="12" fillId="0" borderId="0" xfId="1" applyFont="1" applyFill="1" applyBorder="1" applyAlignment="1">
      <alignment vertical="center"/>
    </xf>
    <xf numFmtId="0" fontId="10" fillId="6" borderId="0" xfId="3" applyFont="1" applyFill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NumberFormat="1" applyFont="1" applyFill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15" fillId="3" borderId="0" xfId="0" applyFont="1" applyFill="1" applyAlignment="1">
      <alignment vertical="center" wrapText="1"/>
    </xf>
    <xf numFmtId="164" fontId="3" fillId="7" borderId="0" xfId="1" applyNumberFormat="1" applyFont="1" applyFill="1" applyBorder="1" applyAlignment="1">
      <alignment vertical="center"/>
    </xf>
    <xf numFmtId="164" fontId="14" fillId="0" borderId="0" xfId="1" applyNumberFormat="1" applyFont="1" applyAlignment="1">
      <alignment vertical="center"/>
    </xf>
    <xf numFmtId="164" fontId="9" fillId="0" borderId="2" xfId="1" applyNumberFormat="1" applyFont="1" applyBorder="1" applyAlignment="1">
      <alignment vertical="center"/>
    </xf>
    <xf numFmtId="164" fontId="10" fillId="0" borderId="0" xfId="1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2" fillId="0" borderId="0" xfId="1" applyNumberFormat="1" applyFont="1" applyAlignment="1">
      <alignment vertical="center"/>
    </xf>
    <xf numFmtId="164" fontId="9" fillId="0" borderId="0" xfId="1" applyNumberFormat="1" applyFont="1" applyAlignment="1">
      <alignment vertical="center"/>
    </xf>
    <xf numFmtId="164" fontId="17" fillId="0" borderId="0" xfId="1" applyNumberFormat="1" applyFont="1" applyAlignment="1">
      <alignment vertical="center"/>
    </xf>
    <xf numFmtId="164" fontId="14" fillId="0" borderId="2" xfId="1" applyNumberFormat="1" applyFont="1" applyBorder="1"/>
    <xf numFmtId="44" fontId="3" fillId="0" borderId="0" xfId="1" applyFont="1" applyBorder="1"/>
    <xf numFmtId="164" fontId="22" fillId="8" borderId="0" xfId="1" applyNumberFormat="1" applyFont="1" applyFill="1" applyBorder="1" applyAlignment="1">
      <alignment vertical="center"/>
    </xf>
    <xf numFmtId="164" fontId="22" fillId="8" borderId="2" xfId="1" applyNumberFormat="1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7" borderId="0" xfId="0" applyNumberFormat="1" applyFont="1" applyFill="1" applyAlignment="1">
      <alignment vertical="center"/>
    </xf>
    <xf numFmtId="164" fontId="22" fillId="8" borderId="0" xfId="1" applyNumberFormat="1" applyFont="1" applyFill="1" applyBorder="1"/>
    <xf numFmtId="164" fontId="22" fillId="8" borderId="2" xfId="1" applyNumberFormat="1" applyFont="1" applyFill="1" applyBorder="1"/>
    <xf numFmtId="164" fontId="3" fillId="0" borderId="2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left" vertical="center"/>
    </xf>
    <xf numFmtId="164" fontId="3" fillId="0" borderId="2" xfId="1" applyNumberFormat="1" applyFont="1" applyFill="1" applyBorder="1" applyAlignment="1">
      <alignment vertical="center"/>
    </xf>
    <xf numFmtId="164" fontId="23" fillId="3" borderId="0" xfId="1" applyNumberFormat="1" applyFont="1" applyFill="1" applyAlignment="1">
      <alignment vertical="center"/>
    </xf>
    <xf numFmtId="164" fontId="23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164" fontId="22" fillId="8" borderId="0" xfId="0" applyNumberFormat="1" applyFont="1" applyFill="1" applyAlignment="1">
      <alignment vertical="center"/>
    </xf>
    <xf numFmtId="164" fontId="22" fillId="8" borderId="2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49" fontId="12" fillId="0" borderId="0" xfId="1" applyNumberFormat="1" applyFont="1" applyFill="1" applyBorder="1" applyAlignment="1">
      <alignment horizontal="left" vertical="center" wrapText="1"/>
    </xf>
    <xf numFmtId="49" fontId="15" fillId="0" borderId="0" xfId="1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/>
    <xf numFmtId="166" fontId="3" fillId="0" borderId="0" xfId="4" applyNumberFormat="1" applyFont="1"/>
    <xf numFmtId="167" fontId="3" fillId="0" borderId="0" xfId="0" applyNumberFormat="1" applyFont="1"/>
    <xf numFmtId="168" fontId="3" fillId="0" borderId="0" xfId="0" applyNumberFormat="1" applyFont="1"/>
    <xf numFmtId="0" fontId="3" fillId="3" borderId="0" xfId="0" applyFont="1" applyFill="1"/>
    <xf numFmtId="168" fontId="3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164" fontId="10" fillId="0" borderId="0" xfId="1" applyNumberFormat="1" applyFont="1" applyFill="1" applyBorder="1" applyAlignment="1">
      <alignment horizontal="right" vertical="center"/>
    </xf>
    <xf numFmtId="164" fontId="14" fillId="0" borderId="0" xfId="1" applyNumberFormat="1" applyFont="1" applyBorder="1" applyAlignment="1">
      <alignment horizontal="right"/>
    </xf>
    <xf numFmtId="49" fontId="25" fillId="0" borderId="0" xfId="1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5">
    <cellStyle name="Accent3" xfId="3" builtinId="37"/>
    <cellStyle name="Comma" xfId="2" builtinId="3"/>
    <cellStyle name="Currency" xfId="1" builtinId="4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530225</xdr:colOff>
      <xdr:row>0</xdr:row>
      <xdr:rowOff>28575</xdr:rowOff>
    </xdr:from>
    <xdr:to>
      <xdr:col>9</xdr:col>
      <xdr:colOff>516316</xdr:colOff>
      <xdr:row>0</xdr:row>
      <xdr:rowOff>579424</xdr:rowOff>
    </xdr:to>
    <xdr:pic>
      <xdr:nvPicPr>
        <xdr:cNvPr id="2" name="Picture 1" descr="CARB Logo" title="CARB Logo">
          <a:extLst>
            <a:ext uri="{FF2B5EF4-FFF2-40B4-BE49-F238E27FC236}">
              <a16:creationId xmlns:a16="http://schemas.microsoft.com/office/drawing/2014/main" id="{E75FE1BA-3B5D-4491-8F1A-AB9CF7A5D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29631" y="28575"/>
          <a:ext cx="2629279" cy="554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200290</xdr:colOff>
      <xdr:row>0</xdr:row>
      <xdr:rowOff>42332</xdr:rowOff>
    </xdr:from>
    <xdr:to>
      <xdr:col>8</xdr:col>
      <xdr:colOff>230833</xdr:colOff>
      <xdr:row>0</xdr:row>
      <xdr:rowOff>602706</xdr:rowOff>
    </xdr:to>
    <xdr:pic>
      <xdr:nvPicPr>
        <xdr:cNvPr id="2" name="Picture 1" descr="CARB Logo" title="CARB Logo">
          <a:extLst>
            <a:ext uri="{FF2B5EF4-FFF2-40B4-BE49-F238E27FC236}">
              <a16:creationId xmlns:a16="http://schemas.microsoft.com/office/drawing/2014/main" id="{9D9B6FA4-5706-499C-9B67-DE42B5FF1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5478" y="42332"/>
          <a:ext cx="2649918" cy="5603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158240</xdr:colOff>
      <xdr:row>0</xdr:row>
      <xdr:rowOff>56370</xdr:rowOff>
    </xdr:from>
    <xdr:to>
      <xdr:col>3</xdr:col>
      <xdr:colOff>3055728</xdr:colOff>
      <xdr:row>1</xdr:row>
      <xdr:rowOff>169333</xdr:rowOff>
    </xdr:to>
    <xdr:pic>
      <xdr:nvPicPr>
        <xdr:cNvPr id="4" name="Picture 3" descr="CARB logo" title="CARB 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35573" y="56370"/>
          <a:ext cx="2900028" cy="620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showGridLines="0" tabSelected="1" zoomScale="80" zoomScaleNormal="80" workbookViewId="0">
      <selection sqref="A1:G1"/>
    </sheetView>
  </sheetViews>
  <sheetFormatPr defaultColWidth="9.140625" defaultRowHeight="15" x14ac:dyDescent="0.2"/>
  <cols>
    <col min="1" max="1" width="95.5703125" style="2" customWidth="1"/>
    <col min="2" max="5" width="19.85546875" style="2" customWidth="1"/>
    <col min="6" max="12" width="19.85546875" style="38" customWidth="1"/>
    <col min="13" max="13" width="6.5703125" style="2" customWidth="1"/>
    <col min="14" max="14" width="25.140625" style="2" customWidth="1"/>
    <col min="15" max="15" width="15.140625" style="2" customWidth="1"/>
    <col min="16" max="16384" width="9.140625" style="2"/>
  </cols>
  <sheetData>
    <row r="1" spans="1:14" ht="53.45" customHeight="1" x14ac:dyDescent="0.2">
      <c r="A1" s="112" t="s">
        <v>249</v>
      </c>
      <c r="B1" s="112"/>
      <c r="C1" s="112"/>
      <c r="D1" s="112"/>
      <c r="E1" s="112"/>
      <c r="F1" s="112"/>
      <c r="G1" s="112"/>
    </row>
    <row r="2" spans="1:14" ht="18" customHeight="1" x14ac:dyDescent="0.2">
      <c r="A2" s="46" t="s">
        <v>0</v>
      </c>
      <c r="B2" s="33">
        <v>2014</v>
      </c>
      <c r="C2" s="33">
        <v>2015</v>
      </c>
      <c r="D2" s="33">
        <v>2016</v>
      </c>
      <c r="E2" s="33">
        <v>2017</v>
      </c>
      <c r="F2" s="45">
        <v>2018</v>
      </c>
      <c r="G2" s="45">
        <v>2019</v>
      </c>
      <c r="H2" s="45">
        <v>2020</v>
      </c>
      <c r="I2" s="45">
        <v>2021</v>
      </c>
      <c r="J2" s="45">
        <v>2022</v>
      </c>
      <c r="K2" s="45">
        <v>2023</v>
      </c>
      <c r="L2" s="42" t="s">
        <v>276</v>
      </c>
    </row>
    <row r="3" spans="1:14" ht="18" customHeight="1" x14ac:dyDescent="0.2">
      <c r="A3" s="34" t="s">
        <v>1</v>
      </c>
      <c r="B3" s="35">
        <v>776392443.51999998</v>
      </c>
      <c r="C3" s="35">
        <f t="shared" ref="C3:K3" si="0">B22</f>
        <v>372841251.29999995</v>
      </c>
      <c r="D3" s="35">
        <f t="shared" si="0"/>
        <v>108785902.05999994</v>
      </c>
      <c r="E3" s="35">
        <f t="shared" si="0"/>
        <v>-88245985.820000052</v>
      </c>
      <c r="F3" s="35">
        <f t="shared" si="0"/>
        <v>97513577.180000067</v>
      </c>
      <c r="G3" s="35">
        <f t="shared" si="0"/>
        <v>38601929.500000119</v>
      </c>
      <c r="H3" s="35">
        <f t="shared" si="0"/>
        <v>207759762.7700001</v>
      </c>
      <c r="I3" s="35">
        <f t="shared" si="0"/>
        <v>222244503.19000018</v>
      </c>
      <c r="J3" s="35">
        <f t="shared" si="0"/>
        <v>673410540.45000017</v>
      </c>
      <c r="K3" s="35">
        <f t="shared" si="0"/>
        <v>712948015.02324057</v>
      </c>
    </row>
    <row r="4" spans="1:14" ht="18" customHeight="1" x14ac:dyDescent="0.2">
      <c r="A4" s="34" t="s">
        <v>2</v>
      </c>
      <c r="B4" s="35">
        <v>745232066.46000004</v>
      </c>
      <c r="C4" s="35">
        <v>781113914.75999999</v>
      </c>
      <c r="D4" s="35">
        <v>771663447</v>
      </c>
      <c r="E4" s="35">
        <v>836915832.63000011</v>
      </c>
      <c r="F4" s="31">
        <v>845762031.52999997</v>
      </c>
      <c r="G4" s="31">
        <v>930972273.49000001</v>
      </c>
      <c r="H4" s="60">
        <v>928428882.32999992</v>
      </c>
      <c r="I4" s="60">
        <v>1115948246.4200001</v>
      </c>
      <c r="J4" s="60">
        <v>1397945176.5</v>
      </c>
      <c r="K4" s="60">
        <v>1574026931.5100002</v>
      </c>
      <c r="L4" s="60">
        <f>SUM(B3,B4:K4)</f>
        <v>10704401246.15</v>
      </c>
      <c r="M4" s="102"/>
      <c r="N4" s="102"/>
    </row>
    <row r="5" spans="1:14" ht="18" customHeight="1" x14ac:dyDescent="0.2">
      <c r="A5" s="34" t="s">
        <v>3</v>
      </c>
      <c r="B5" s="35">
        <v>898060</v>
      </c>
      <c r="C5" s="35">
        <v>312978</v>
      </c>
      <c r="D5" s="35">
        <v>-38118</v>
      </c>
      <c r="E5" s="35">
        <v>-184610.27000000002</v>
      </c>
      <c r="F5" s="31">
        <v>-331663.15999999997</v>
      </c>
      <c r="G5" s="31">
        <v>675788.26</v>
      </c>
      <c r="H5" s="60">
        <v>1517232.47</v>
      </c>
      <c r="I5" s="60">
        <v>157898.79000000007</v>
      </c>
      <c r="J5" s="60">
        <v>10963483.109999999</v>
      </c>
      <c r="K5" s="60">
        <v>31040685.280000001</v>
      </c>
      <c r="L5" s="60">
        <f>SUM(B5:K5)</f>
        <v>45011734.480000004</v>
      </c>
      <c r="M5" s="102"/>
    </row>
    <row r="6" spans="1:14" ht="18" customHeight="1" x14ac:dyDescent="0.2">
      <c r="A6" s="34" t="s">
        <v>4</v>
      </c>
      <c r="B6" s="61">
        <v>-7705343.2799999993</v>
      </c>
      <c r="C6" s="61">
        <v>-1889680</v>
      </c>
      <c r="D6" s="61">
        <v>-1581287</v>
      </c>
      <c r="E6" s="61">
        <v>-1568063</v>
      </c>
      <c r="F6" s="61">
        <v>-1367146.74</v>
      </c>
      <c r="G6" s="61">
        <v>-12105110</v>
      </c>
      <c r="H6" s="61">
        <v>-15123781.199999999</v>
      </c>
      <c r="I6" s="61">
        <v>-14200039.879999999</v>
      </c>
      <c r="J6" s="61">
        <v>-11619999.289999999</v>
      </c>
      <c r="K6" s="61">
        <v>-11238474.459999999</v>
      </c>
      <c r="L6" s="61">
        <f>SUM(B6:K6)</f>
        <v>-78398924.849999979</v>
      </c>
      <c r="N6" s="103"/>
    </row>
    <row r="7" spans="1:14" ht="18" customHeight="1" x14ac:dyDescent="0.2">
      <c r="A7" s="47" t="s">
        <v>5</v>
      </c>
      <c r="B7" s="83">
        <v>-5129146.2799999993</v>
      </c>
      <c r="C7" s="83">
        <v>-675669</v>
      </c>
      <c r="D7" s="83">
        <v>-1115255</v>
      </c>
      <c r="E7" s="83">
        <v>-548439</v>
      </c>
      <c r="F7" s="83">
        <v>-385689.14</v>
      </c>
      <c r="G7" s="83">
        <v>-629362</v>
      </c>
      <c r="H7" s="87">
        <v>-1902104.2</v>
      </c>
      <c r="I7" s="87">
        <v>-2234192.59</v>
      </c>
      <c r="J7" s="87">
        <v>-2298399.56</v>
      </c>
      <c r="K7" s="87">
        <v>-1989037.3473</v>
      </c>
      <c r="L7" s="83">
        <f>SUM(B7:K7)</f>
        <v>-16907294.117299996</v>
      </c>
    </row>
    <row r="8" spans="1:14" ht="18" customHeight="1" x14ac:dyDescent="0.2">
      <c r="A8" s="47" t="s">
        <v>6</v>
      </c>
      <c r="B8" s="84">
        <v>-2576197</v>
      </c>
      <c r="C8" s="84">
        <v>-1214011</v>
      </c>
      <c r="D8" s="84">
        <v>-466032</v>
      </c>
      <c r="E8" s="84">
        <v>-1019624</v>
      </c>
      <c r="F8" s="84">
        <v>-981457.6</v>
      </c>
      <c r="G8" s="84">
        <v>-11475748</v>
      </c>
      <c r="H8" s="88">
        <v>-13221677</v>
      </c>
      <c r="I8" s="88">
        <v>-11965847.289999999</v>
      </c>
      <c r="J8" s="88">
        <v>-9321599.7300000004</v>
      </c>
      <c r="K8" s="88">
        <v>-9249437.1127000004</v>
      </c>
      <c r="L8" s="84">
        <f>SUM(B8:K8)</f>
        <v>-61491630.732700005</v>
      </c>
    </row>
    <row r="9" spans="1:14" ht="18" customHeight="1" x14ac:dyDescent="0.2">
      <c r="A9" s="48" t="s">
        <v>7</v>
      </c>
      <c r="B9" s="37">
        <f>SUM(B3:B5)</f>
        <v>1522522569.98</v>
      </c>
      <c r="C9" s="37">
        <f t="shared" ref="C9:H9" si="1">SUM(C3:C5)</f>
        <v>1154268144.0599999</v>
      </c>
      <c r="D9" s="37">
        <f t="shared" si="1"/>
        <v>880411231.05999994</v>
      </c>
      <c r="E9" s="37">
        <f t="shared" si="1"/>
        <v>748485236.54000008</v>
      </c>
      <c r="F9" s="37">
        <f>SUM(F3:F5)</f>
        <v>942943945.55000007</v>
      </c>
      <c r="G9" s="37">
        <f t="shared" si="1"/>
        <v>970249991.25000012</v>
      </c>
      <c r="H9" s="37">
        <f t="shared" si="1"/>
        <v>1137705877.5699999</v>
      </c>
      <c r="I9" s="37">
        <f>SUM(I3:I5)</f>
        <v>1338350648.4000001</v>
      </c>
      <c r="J9" s="37">
        <f>SUM(J3:J5)</f>
        <v>2082319200.0600002</v>
      </c>
      <c r="K9" s="37">
        <f>SUM(K3:K5)</f>
        <v>2318015631.813241</v>
      </c>
      <c r="L9" s="37">
        <f>SUM(L3:L5)</f>
        <v>10749412980.629999</v>
      </c>
    </row>
    <row r="10" spans="1:14" ht="18" customHeight="1" x14ac:dyDescent="0.25">
      <c r="A10" s="48"/>
      <c r="B10" s="37"/>
      <c r="C10" s="37"/>
      <c r="D10" s="37"/>
      <c r="E10" s="37"/>
      <c r="F10" s="37"/>
      <c r="G10" s="37"/>
      <c r="H10" s="40"/>
      <c r="I10" s="40"/>
      <c r="J10" s="40"/>
      <c r="K10" s="40"/>
      <c r="L10" s="60"/>
    </row>
    <row r="11" spans="1:14" ht="18" customHeight="1" x14ac:dyDescent="0.2">
      <c r="A11" s="34" t="s">
        <v>8</v>
      </c>
      <c r="B11" s="82">
        <v>0</v>
      </c>
      <c r="C11" s="82">
        <v>0</v>
      </c>
      <c r="D11" s="82">
        <v>0</v>
      </c>
      <c r="E11" s="82">
        <v>0</v>
      </c>
      <c r="F11" s="60">
        <v>-121290</v>
      </c>
      <c r="G11" s="60">
        <v>-11697888</v>
      </c>
      <c r="H11" s="60">
        <v>-25873589.82</v>
      </c>
      <c r="I11" s="60">
        <v>-29637165</v>
      </c>
      <c r="J11" s="60">
        <v>-47030791</v>
      </c>
      <c r="K11" s="60">
        <v>-51842387.310000002</v>
      </c>
      <c r="L11" s="60">
        <f>SUM(B11:K11)</f>
        <v>-166203111.13</v>
      </c>
      <c r="M11" s="104"/>
    </row>
    <row r="12" spans="1:14" ht="18" customHeight="1" x14ac:dyDescent="0.2">
      <c r="A12" s="34" t="s">
        <v>9</v>
      </c>
      <c r="B12" s="35">
        <v>0</v>
      </c>
      <c r="C12" s="35">
        <v>0</v>
      </c>
      <c r="D12" s="35">
        <v>-228002580.88</v>
      </c>
      <c r="E12" s="35">
        <v>-56169848.230000004</v>
      </c>
      <c r="F12" s="31">
        <v>-53500042</v>
      </c>
      <c r="G12" s="31">
        <v>-51573891.590000004</v>
      </c>
      <c r="H12" s="60">
        <v>-77031545.579999998</v>
      </c>
      <c r="I12" s="60">
        <v>-62605092.020000003</v>
      </c>
      <c r="J12" s="60">
        <v>-74849540.522596091</v>
      </c>
      <c r="K12" s="60">
        <v>-102957580.65000001</v>
      </c>
      <c r="L12" s="60">
        <f>SUM(B12:K12)</f>
        <v>-706690121.47259605</v>
      </c>
      <c r="M12" s="105"/>
    </row>
    <row r="13" spans="1:14" ht="18" customHeight="1" x14ac:dyDescent="0.2">
      <c r="A13" s="34" t="s">
        <v>10</v>
      </c>
      <c r="B13" s="35">
        <v>-79570870</v>
      </c>
      <c r="C13" s="35">
        <v>-99273715</v>
      </c>
      <c r="D13" s="35">
        <v>-52848492</v>
      </c>
      <c r="E13" s="35">
        <v>-56611842.789999999</v>
      </c>
      <c r="F13" s="31">
        <v>-39990589</v>
      </c>
      <c r="G13" s="31">
        <v>-25407824.350000001</v>
      </c>
      <c r="H13" s="60">
        <v>-16793670.510000002</v>
      </c>
      <c r="I13" s="60">
        <v>-22572212.560000002</v>
      </c>
      <c r="J13" s="60">
        <v>290</v>
      </c>
      <c r="K13" s="60">
        <v>2</v>
      </c>
      <c r="L13" s="60">
        <f>SUM(B13:K13)</f>
        <v>-393068924.21000004</v>
      </c>
      <c r="M13" s="105"/>
    </row>
    <row r="14" spans="1:14" ht="18" customHeight="1" x14ac:dyDescent="0.2">
      <c r="A14" s="34" t="s">
        <v>11</v>
      </c>
      <c r="B14" s="43">
        <v>-317078695</v>
      </c>
      <c r="C14" s="43">
        <v>-357949273</v>
      </c>
      <c r="D14" s="43">
        <v>-20334107</v>
      </c>
      <c r="E14" s="43">
        <v>-187543.5</v>
      </c>
      <c r="F14" s="43">
        <v>-89073</v>
      </c>
      <c r="G14" s="43">
        <v>-2069982</v>
      </c>
      <c r="H14" s="39">
        <v>-3224.93</v>
      </c>
      <c r="I14" s="39">
        <v>-984.67</v>
      </c>
      <c r="J14" s="39">
        <v>-3188</v>
      </c>
      <c r="K14" s="39">
        <v>-4387</v>
      </c>
      <c r="L14" s="39">
        <f>SUM(B14:K14)</f>
        <v>-697720458.0999999</v>
      </c>
      <c r="M14" s="104"/>
    </row>
    <row r="15" spans="1:14" ht="39" customHeight="1" x14ac:dyDescent="0.2">
      <c r="A15" s="36" t="s">
        <v>12</v>
      </c>
      <c r="B15" s="37">
        <f>SUM(B11:B14)</f>
        <v>-396649565</v>
      </c>
      <c r="C15" s="37">
        <f t="shared" ref="C15:G15" si="2">SUM(C11:C14)</f>
        <v>-457222988</v>
      </c>
      <c r="D15" s="37">
        <f t="shared" si="2"/>
        <v>-301185179.88</v>
      </c>
      <c r="E15" s="37">
        <f t="shared" si="2"/>
        <v>-112969234.52000001</v>
      </c>
      <c r="F15" s="37">
        <f t="shared" si="2"/>
        <v>-93700994</v>
      </c>
      <c r="G15" s="37">
        <f t="shared" si="2"/>
        <v>-90749585.939999998</v>
      </c>
      <c r="H15" s="37">
        <f>SUM(H11:H14)</f>
        <v>-119702030.84000002</v>
      </c>
      <c r="I15" s="37">
        <f>SUM(I11:I14)</f>
        <v>-114815454.25000001</v>
      </c>
      <c r="J15" s="37">
        <f>SUM(J11:J14)</f>
        <v>-121883229.52259609</v>
      </c>
      <c r="K15" s="37">
        <f>SUM(K11:K14)</f>
        <v>-154804352.96000001</v>
      </c>
      <c r="L15" s="37">
        <f>SUM(L11:L14)</f>
        <v>-1963682614.912596</v>
      </c>
    </row>
    <row r="16" spans="1:14" ht="18" customHeight="1" x14ac:dyDescent="0.2">
      <c r="A16" s="34"/>
      <c r="F16" s="2"/>
      <c r="G16" s="2"/>
      <c r="H16" s="2"/>
      <c r="I16" s="2"/>
      <c r="J16" s="2"/>
      <c r="K16" s="2"/>
      <c r="L16" s="60"/>
    </row>
    <row r="17" spans="1:14" ht="18" customHeight="1" x14ac:dyDescent="0.25">
      <c r="A17" s="36" t="s">
        <v>13</v>
      </c>
      <c r="B17" s="37">
        <v>-745326410.39999998</v>
      </c>
      <c r="C17" s="53">
        <v>-586369574</v>
      </c>
      <c r="D17" s="53">
        <v>-665890750</v>
      </c>
      <c r="E17" s="37">
        <v>-536434361.83999997</v>
      </c>
      <c r="F17" s="32">
        <v>-809395094.30999994</v>
      </c>
      <c r="G17" s="32">
        <v>-671009265.53999996</v>
      </c>
      <c r="H17" s="37">
        <v>-794739185.52999997</v>
      </c>
      <c r="I17" s="37">
        <v>-549182166.29999995</v>
      </c>
      <c r="J17" s="109">
        <v>-1132233966.213505</v>
      </c>
      <c r="K17" s="109">
        <v>-1237788820.6551771</v>
      </c>
      <c r="L17" s="110">
        <f>SUM(B17:K17)</f>
        <v>-7728369594.788682</v>
      </c>
      <c r="M17" s="104"/>
    </row>
    <row r="18" spans="1:14" ht="18" customHeight="1" x14ac:dyDescent="0.25">
      <c r="A18" s="36" t="s">
        <v>14</v>
      </c>
      <c r="B18" s="37"/>
      <c r="C18" s="53"/>
      <c r="D18" s="53"/>
      <c r="E18" s="37"/>
      <c r="F18" s="32"/>
      <c r="G18" s="32"/>
      <c r="H18" s="37"/>
      <c r="I18" s="37"/>
      <c r="J18" s="37">
        <v>-114086063.3506584</v>
      </c>
      <c r="K18" s="37">
        <v>-130902977.67342281</v>
      </c>
      <c r="L18" s="40">
        <f>SUM(B18:K18)</f>
        <v>-244989041.02408123</v>
      </c>
      <c r="M18" s="104"/>
    </row>
    <row r="19" spans="1:14" ht="18" customHeight="1" x14ac:dyDescent="0.2">
      <c r="A19" s="34" t="s">
        <v>15</v>
      </c>
      <c r="B19" s="60">
        <v>-7705343.2799999993</v>
      </c>
      <c r="C19" s="60">
        <v>-1889680</v>
      </c>
      <c r="D19" s="60">
        <v>-1581287</v>
      </c>
      <c r="E19" s="60">
        <v>-1568063</v>
      </c>
      <c r="F19" s="60">
        <v>-1245927.74</v>
      </c>
      <c r="G19" s="60">
        <v>-731377</v>
      </c>
      <c r="H19" s="35">
        <v>-1020158</v>
      </c>
      <c r="I19" s="35">
        <v>-942487.39999999991</v>
      </c>
      <c r="J19" s="35">
        <v>-1167925.95</v>
      </c>
      <c r="K19" s="35">
        <v>-951067.56</v>
      </c>
      <c r="L19" s="60">
        <f>SUM(B19:K19)</f>
        <v>-18803316.93</v>
      </c>
    </row>
    <row r="20" spans="1:14" ht="18" customHeight="1" x14ac:dyDescent="0.2">
      <c r="A20" s="34"/>
      <c r="N20" s="102"/>
    </row>
    <row r="21" spans="1:14" ht="18" customHeight="1" x14ac:dyDescent="0.25">
      <c r="A21" s="36" t="s">
        <v>16</v>
      </c>
      <c r="B21" s="81">
        <v>-1149681318.6800001</v>
      </c>
      <c r="C21" s="81">
        <v>-1045482242</v>
      </c>
      <c r="D21" s="81">
        <v>-968657216.88</v>
      </c>
      <c r="E21" s="81">
        <v>-650971659.36000001</v>
      </c>
      <c r="F21" s="81">
        <v>-904342016.04999995</v>
      </c>
      <c r="G21" s="81">
        <v>-762490228.48000002</v>
      </c>
      <c r="H21" s="81">
        <v>-915461374.37999976</v>
      </c>
      <c r="I21" s="81">
        <v>-664940107.94999993</v>
      </c>
      <c r="J21" s="81">
        <v>-1369371185.0367596</v>
      </c>
      <c r="K21" s="81">
        <v>-1524447218.8485999</v>
      </c>
      <c r="L21" s="81">
        <f>SUM(B21:K21)</f>
        <v>-9955844567.6653595</v>
      </c>
    </row>
    <row r="22" spans="1:14" ht="18" customHeight="1" x14ac:dyDescent="0.2">
      <c r="A22" s="49" t="s">
        <v>17</v>
      </c>
      <c r="B22" s="62">
        <f t="shared" ref="B22:L22" si="3">B9+B21</f>
        <v>372841251.29999995</v>
      </c>
      <c r="C22" s="62">
        <f t="shared" si="3"/>
        <v>108785902.05999994</v>
      </c>
      <c r="D22" s="62">
        <f t="shared" si="3"/>
        <v>-88245985.820000052</v>
      </c>
      <c r="E22" s="62">
        <f t="shared" si="3"/>
        <v>97513577.180000067</v>
      </c>
      <c r="F22" s="62">
        <f t="shared" si="3"/>
        <v>38601929.500000119</v>
      </c>
      <c r="G22" s="62">
        <f t="shared" si="3"/>
        <v>207759762.7700001</v>
      </c>
      <c r="H22" s="62">
        <f t="shared" si="3"/>
        <v>222244503.19000018</v>
      </c>
      <c r="I22" s="62">
        <f t="shared" si="3"/>
        <v>673410540.45000017</v>
      </c>
      <c r="J22" s="62">
        <f>J9+J21</f>
        <v>712948015.02324057</v>
      </c>
      <c r="K22" s="62">
        <f>K9+K21</f>
        <v>793568412.96464109</v>
      </c>
      <c r="L22" s="62">
        <f t="shared" si="3"/>
        <v>793568412.96463966</v>
      </c>
      <c r="M22" s="102"/>
    </row>
    <row r="23" spans="1:14" ht="18" customHeight="1" x14ac:dyDescent="0.2">
      <c r="A23" s="49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0"/>
      <c r="M23" s="102"/>
    </row>
    <row r="24" spans="1:14" ht="18" customHeight="1" x14ac:dyDescent="0.2">
      <c r="A24" s="34" t="s">
        <v>18</v>
      </c>
      <c r="B24" s="62">
        <v>0</v>
      </c>
      <c r="C24" s="62">
        <v>0</v>
      </c>
      <c r="D24" s="62">
        <v>0</v>
      </c>
      <c r="E24" s="62">
        <v>-956186.17999999993</v>
      </c>
      <c r="F24" s="62">
        <v>-1169091.02</v>
      </c>
      <c r="G24" s="62">
        <v>-48639678.670000002</v>
      </c>
      <c r="H24" s="63">
        <v>-185970202.84999999</v>
      </c>
      <c r="I24" s="63">
        <v>-165274952.86000001</v>
      </c>
      <c r="J24" s="63">
        <v>-156306098</v>
      </c>
      <c r="K24" s="63">
        <v>-126210967.09</v>
      </c>
      <c r="L24" s="60">
        <f>SUM(B24:K24)</f>
        <v>-684527176.67000008</v>
      </c>
      <c r="M24" s="102"/>
    </row>
    <row r="25" spans="1:14" ht="18" customHeight="1" x14ac:dyDescent="0.2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60"/>
    </row>
    <row r="26" spans="1:14" ht="18" customHeight="1" x14ac:dyDescent="0.2">
      <c r="A26" s="98" t="s">
        <v>19</v>
      </c>
      <c r="F26" s="2"/>
      <c r="G26" s="2"/>
      <c r="H26" s="102"/>
      <c r="I26" s="102"/>
      <c r="J26" s="102"/>
      <c r="K26" s="102"/>
    </row>
    <row r="27" spans="1:14" ht="42.75" customHeight="1" x14ac:dyDescent="0.2">
      <c r="A27" s="99" t="s">
        <v>20</v>
      </c>
      <c r="C27" s="44"/>
      <c r="D27" s="44"/>
      <c r="E27" s="44"/>
      <c r="F27" s="59"/>
      <c r="G27" s="59"/>
      <c r="H27" s="66"/>
      <c r="I27" s="66"/>
      <c r="J27" s="66"/>
      <c r="K27" s="66"/>
    </row>
    <row r="28" spans="1:14" ht="65.25" customHeight="1" x14ac:dyDescent="0.2">
      <c r="A28" s="111" t="s">
        <v>21</v>
      </c>
      <c r="B28" s="106"/>
      <c r="C28" s="102"/>
    </row>
    <row r="29" spans="1:14" ht="42" customHeight="1" x14ac:dyDescent="0.2">
      <c r="A29" s="97" t="s">
        <v>22</v>
      </c>
      <c r="B29" s="106"/>
      <c r="C29" s="102"/>
    </row>
    <row r="30" spans="1:14" ht="47.25" customHeight="1" x14ac:dyDescent="0.2">
      <c r="A30" s="99" t="s">
        <v>23</v>
      </c>
      <c r="B30" s="106"/>
      <c r="C30" s="102"/>
    </row>
    <row r="31" spans="1:14" ht="70.5" customHeight="1" x14ac:dyDescent="0.2">
      <c r="A31" s="100" t="s">
        <v>275</v>
      </c>
      <c r="B31" s="106"/>
      <c r="C31" s="102"/>
    </row>
    <row r="32" spans="1:14" ht="42.75" customHeight="1" x14ac:dyDescent="0.2">
      <c r="A32" s="97" t="s">
        <v>24</v>
      </c>
    </row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  <row r="40" ht="16.5" customHeight="1" x14ac:dyDescent="0.2"/>
    <row r="41" ht="16.5" customHeight="1" x14ac:dyDescent="0.2"/>
    <row r="42" ht="16.5" customHeight="1" x14ac:dyDescent="0.2"/>
    <row r="43" ht="16.5" customHeight="1" x14ac:dyDescent="0.2"/>
    <row r="44" ht="16.5" customHeight="1" x14ac:dyDescent="0.2"/>
    <row r="45" ht="16.5" customHeight="1" x14ac:dyDescent="0.2"/>
    <row r="46" ht="16.5" customHeight="1" x14ac:dyDescent="0.2"/>
    <row r="47" ht="16.5" customHeight="1" x14ac:dyDescent="0.2"/>
    <row r="48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</sheetData>
  <mergeCells count="1">
    <mergeCell ref="A1:G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4"/>
  <sheetViews>
    <sheetView showGridLines="0" zoomScale="80" zoomScaleNormal="80" zoomScaleSheetLayoutView="70" workbookViewId="0">
      <selection sqref="A1:F1"/>
    </sheetView>
  </sheetViews>
  <sheetFormatPr defaultColWidth="9.140625" defaultRowHeight="15" x14ac:dyDescent="0.25"/>
  <cols>
    <col min="1" max="1" width="67.140625" style="69" customWidth="1"/>
    <col min="2" max="13" width="19.5703125" style="69" customWidth="1"/>
    <col min="14" max="15" width="16.85546875" style="69" bestFit="1" customWidth="1"/>
    <col min="16" max="16384" width="9.140625" style="69"/>
  </cols>
  <sheetData>
    <row r="1" spans="1:15" ht="49.5" customHeight="1" x14ac:dyDescent="0.25">
      <c r="A1" s="113" t="s">
        <v>273</v>
      </c>
      <c r="B1" s="113"/>
      <c r="C1" s="113"/>
      <c r="D1" s="113"/>
      <c r="E1" s="113"/>
      <c r="F1" s="113"/>
    </row>
    <row r="2" spans="1:15" ht="18" customHeight="1" x14ac:dyDescent="0.25">
      <c r="A2" s="46" t="s">
        <v>0</v>
      </c>
      <c r="B2" s="67">
        <v>2013</v>
      </c>
      <c r="C2" s="67">
        <v>2014</v>
      </c>
      <c r="D2" s="67">
        <v>2015</v>
      </c>
      <c r="E2" s="67">
        <v>2016</v>
      </c>
      <c r="F2" s="67">
        <v>2017</v>
      </c>
      <c r="G2" s="67">
        <v>2018</v>
      </c>
      <c r="H2" s="67">
        <v>2019</v>
      </c>
      <c r="I2" s="67">
        <v>2020</v>
      </c>
      <c r="J2" s="67">
        <v>2021</v>
      </c>
      <c r="K2" s="67">
        <v>2022</v>
      </c>
      <c r="L2" s="67">
        <v>2023</v>
      </c>
      <c r="M2" s="67" t="s">
        <v>276</v>
      </c>
    </row>
    <row r="3" spans="1:15" ht="18" customHeight="1" x14ac:dyDescent="0.25">
      <c r="A3" s="47" t="s">
        <v>25</v>
      </c>
      <c r="B3" s="68">
        <v>0</v>
      </c>
      <c r="C3" s="68">
        <f t="shared" ref="C3:H3" si="0">B24</f>
        <v>14952729.300000004</v>
      </c>
      <c r="D3" s="68">
        <f t="shared" si="0"/>
        <v>39219438.909999996</v>
      </c>
      <c r="E3" s="68">
        <f t="shared" si="0"/>
        <v>64762741.980000004</v>
      </c>
      <c r="F3" s="68">
        <f t="shared" si="0"/>
        <v>117381908.97999996</v>
      </c>
      <c r="G3" s="68">
        <f t="shared" si="0"/>
        <v>106857968.13098478</v>
      </c>
      <c r="H3" s="68">
        <f t="shared" si="0"/>
        <v>123008235.13098475</v>
      </c>
      <c r="I3" s="68">
        <f t="shared" ref="I3" si="1">H24</f>
        <v>163009055.78098479</v>
      </c>
      <c r="J3" s="68">
        <f t="shared" ref="J3" si="2">I24</f>
        <v>198870021.6109848</v>
      </c>
      <c r="K3" s="68">
        <f t="shared" ref="K3:L3" si="3">J24</f>
        <v>258443498.10119024</v>
      </c>
      <c r="L3" s="68">
        <f t="shared" si="3"/>
        <v>402149839.7411902</v>
      </c>
      <c r="M3" s="85"/>
      <c r="N3" s="85"/>
    </row>
    <row r="4" spans="1:15" ht="18" customHeight="1" x14ac:dyDescent="0.25">
      <c r="A4" s="69" t="s">
        <v>2</v>
      </c>
      <c r="B4" s="68">
        <v>60186702.260000005</v>
      </c>
      <c r="C4" s="68">
        <v>96101451.319999993</v>
      </c>
      <c r="D4" s="68">
        <v>93281468.000000015</v>
      </c>
      <c r="E4" s="68">
        <v>290434632.04999995</v>
      </c>
      <c r="F4" s="68">
        <v>102520200.88</v>
      </c>
      <c r="G4" s="68">
        <v>154883902.69999996</v>
      </c>
      <c r="H4" s="68">
        <v>227727270.97999999</v>
      </c>
      <c r="I4" s="70">
        <v>188806623.03</v>
      </c>
      <c r="J4" s="70">
        <v>217637570.59999999</v>
      </c>
      <c r="K4" s="70">
        <v>304361469.71000004</v>
      </c>
      <c r="L4" s="70">
        <v>324084588.98000002</v>
      </c>
      <c r="M4" s="85">
        <f t="shared" ref="M4:M9" si="4">SUM(B4:L4)</f>
        <v>2060025880.5099998</v>
      </c>
      <c r="N4" s="85"/>
      <c r="O4" s="85"/>
    </row>
    <row r="5" spans="1:15" ht="18" customHeight="1" x14ac:dyDescent="0.25">
      <c r="A5" s="69" t="s">
        <v>3</v>
      </c>
      <c r="B5" s="71">
        <v>23814.68</v>
      </c>
      <c r="C5" s="71">
        <v>80247.520000000004</v>
      </c>
      <c r="D5" s="71">
        <v>166109.47</v>
      </c>
      <c r="E5" s="71">
        <v>338150.51</v>
      </c>
      <c r="F5" s="71">
        <v>712433.85000000009</v>
      </c>
      <c r="G5" s="71">
        <v>1263138.2899999998</v>
      </c>
      <c r="H5" s="71">
        <v>1836245.48</v>
      </c>
      <c r="I5" s="70">
        <v>1640159.01</v>
      </c>
      <c r="J5" s="70">
        <v>730493.42020544154</v>
      </c>
      <c r="K5" s="70">
        <v>1813739.5399999998</v>
      </c>
      <c r="L5" s="70">
        <v>5038062.0535525726</v>
      </c>
      <c r="M5" s="85">
        <f t="shared" si="4"/>
        <v>13642593.823758014</v>
      </c>
      <c r="N5" s="85"/>
      <c r="O5" s="107"/>
    </row>
    <row r="6" spans="1:15" s="108" customFormat="1" ht="18" customHeight="1" x14ac:dyDescent="0.2">
      <c r="A6" s="72" t="s">
        <v>26</v>
      </c>
      <c r="B6" s="92">
        <v>312321353.80000001</v>
      </c>
      <c r="C6" s="92">
        <v>255369656.32999998</v>
      </c>
      <c r="D6" s="92">
        <v>273008849.56</v>
      </c>
      <c r="E6" s="92">
        <v>89334735.420000002</v>
      </c>
      <c r="F6" s="92">
        <v>328606864.30000001</v>
      </c>
      <c r="G6" s="92">
        <v>296444407.13999999</v>
      </c>
      <c r="H6" s="92">
        <v>270280925.00999999</v>
      </c>
      <c r="I6" s="92">
        <v>299353693.19999999</v>
      </c>
      <c r="J6" s="92">
        <v>295295821.08000004</v>
      </c>
      <c r="K6" s="92">
        <v>343207883.69999999</v>
      </c>
      <c r="L6" s="92">
        <v>425109701.11499995</v>
      </c>
      <c r="M6" s="93">
        <f t="shared" si="4"/>
        <v>3188333890.6549997</v>
      </c>
      <c r="N6" s="2"/>
      <c r="O6" s="2"/>
    </row>
    <row r="7" spans="1:15" ht="18" customHeight="1" x14ac:dyDescent="0.25">
      <c r="A7" s="69" t="s">
        <v>27</v>
      </c>
      <c r="B7" s="73">
        <f>B8+B9</f>
        <v>0</v>
      </c>
      <c r="C7" s="73">
        <f t="shared" ref="C7:L7" si="5">C8+C9</f>
        <v>-37239</v>
      </c>
      <c r="D7" s="73">
        <f t="shared" si="5"/>
        <v>-36701.9</v>
      </c>
      <c r="E7" s="73">
        <f t="shared" si="5"/>
        <v>-38252.400000000001</v>
      </c>
      <c r="F7" s="73">
        <f t="shared" si="5"/>
        <v>-24883.874000000003</v>
      </c>
      <c r="G7" s="73">
        <f t="shared" si="5"/>
        <v>-1273817</v>
      </c>
      <c r="H7" s="73">
        <f t="shared" si="5"/>
        <v>-434168</v>
      </c>
      <c r="I7" s="73">
        <f t="shared" si="5"/>
        <v>-731807</v>
      </c>
      <c r="J7" s="73">
        <f t="shared" si="5"/>
        <v>-11841410.34</v>
      </c>
      <c r="K7" s="73">
        <f t="shared" si="5"/>
        <v>-13841944.27</v>
      </c>
      <c r="L7" s="73">
        <f t="shared" si="5"/>
        <v>-14175727.699999999</v>
      </c>
      <c r="M7" s="86">
        <f t="shared" si="4"/>
        <v>-42435951.483999997</v>
      </c>
      <c r="N7" s="85"/>
      <c r="O7" s="107"/>
    </row>
    <row r="8" spans="1:15" ht="18" customHeight="1" x14ac:dyDescent="0.25">
      <c r="A8" s="69" t="s">
        <v>28</v>
      </c>
      <c r="B8" s="83">
        <v>0</v>
      </c>
      <c r="C8" s="83">
        <v>0</v>
      </c>
      <c r="D8" s="83">
        <v>0</v>
      </c>
      <c r="E8" s="83">
        <v>0</v>
      </c>
      <c r="F8" s="83">
        <v>0</v>
      </c>
      <c r="G8" s="83">
        <v>-437701</v>
      </c>
      <c r="H8" s="83">
        <v>-28839</v>
      </c>
      <c r="I8" s="83">
        <v>-2384</v>
      </c>
      <c r="J8" s="83">
        <v>-7141.59</v>
      </c>
      <c r="K8" s="83">
        <v>-3871</v>
      </c>
      <c r="L8" s="83">
        <v>-13657</v>
      </c>
      <c r="M8" s="95">
        <f t="shared" si="4"/>
        <v>-493593.59</v>
      </c>
    </row>
    <row r="9" spans="1:15" ht="18" customHeight="1" x14ac:dyDescent="0.25">
      <c r="A9" s="69" t="s">
        <v>29</v>
      </c>
      <c r="B9" s="84">
        <v>0</v>
      </c>
      <c r="C9" s="84">
        <v>-37239</v>
      </c>
      <c r="D9" s="84">
        <v>-36701.9</v>
      </c>
      <c r="E9" s="84">
        <v>-38252.400000000001</v>
      </c>
      <c r="F9" s="84">
        <v>-24883.874000000003</v>
      </c>
      <c r="G9" s="84">
        <v>-836116</v>
      </c>
      <c r="H9" s="84">
        <v>-405329</v>
      </c>
      <c r="I9" s="84">
        <v>-729423</v>
      </c>
      <c r="J9" s="84">
        <v>-11834268.75</v>
      </c>
      <c r="K9" s="84">
        <v>-13838073.27</v>
      </c>
      <c r="L9" s="84">
        <v>-14162070.699999999</v>
      </c>
      <c r="M9" s="96">
        <f t="shared" si="4"/>
        <v>-41942357.893999994</v>
      </c>
    </row>
    <row r="10" spans="1:15" ht="18" customHeight="1" x14ac:dyDescent="0.25">
      <c r="A10" s="58" t="s">
        <v>7</v>
      </c>
      <c r="B10" s="74">
        <f t="shared" ref="B10:H10" si="6">SUM(B3:B5)</f>
        <v>60210516.940000005</v>
      </c>
      <c r="C10" s="74">
        <f>SUM(C3:C5)</f>
        <v>111134428.14</v>
      </c>
      <c r="D10" s="74">
        <f>SUM(D3:D5)</f>
        <v>132667016.38000001</v>
      </c>
      <c r="E10" s="74">
        <f>SUM(E3:E5)</f>
        <v>355535524.53999996</v>
      </c>
      <c r="F10" s="74">
        <f t="shared" si="6"/>
        <v>220614543.70999995</v>
      </c>
      <c r="G10" s="74">
        <f>SUM(G3:G5)</f>
        <v>263005009.12098473</v>
      </c>
      <c r="H10" s="74">
        <f t="shared" si="6"/>
        <v>352571751.59098476</v>
      </c>
      <c r="I10" s="74">
        <f>SUM(I3:I5)</f>
        <v>353455837.82098478</v>
      </c>
      <c r="J10" s="74">
        <f>SUM(J3:J5)</f>
        <v>417238085.63119024</v>
      </c>
      <c r="K10" s="74">
        <f>SUM(K3:K5)</f>
        <v>564618707.35119021</v>
      </c>
      <c r="L10" s="74">
        <f>SUM(L3:L5)</f>
        <v>731272490.77474284</v>
      </c>
      <c r="M10" s="74">
        <f>SUM(M3:M5)</f>
        <v>2073668474.3337579</v>
      </c>
    </row>
    <row r="11" spans="1:15" ht="18" customHeight="1" x14ac:dyDescent="0.25">
      <c r="A11" s="58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</row>
    <row r="12" spans="1:15" ht="18" customHeight="1" x14ac:dyDescent="0.25">
      <c r="A12" s="69" t="s">
        <v>30</v>
      </c>
      <c r="B12" s="68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-1885</v>
      </c>
      <c r="I12" s="70">
        <v>-12861</v>
      </c>
      <c r="J12" s="70">
        <v>0</v>
      </c>
      <c r="K12" s="70">
        <v>0</v>
      </c>
      <c r="L12" s="70">
        <v>-5000</v>
      </c>
      <c r="M12" s="85">
        <f t="shared" ref="M12:M22" si="7">SUM(B12:L12)</f>
        <v>-19746</v>
      </c>
    </row>
    <row r="13" spans="1:15" ht="18" customHeight="1" x14ac:dyDescent="0.2">
      <c r="A13" s="69" t="s">
        <v>31</v>
      </c>
      <c r="B13" s="68">
        <v>-3314265</v>
      </c>
      <c r="C13" s="68">
        <v>-3652467</v>
      </c>
      <c r="D13" s="68">
        <v>-1588599.9</v>
      </c>
      <c r="E13" s="68">
        <v>-3293238.4</v>
      </c>
      <c r="F13" s="68">
        <v>-36867241.354000002</v>
      </c>
      <c r="G13" s="68">
        <v>-25614054</v>
      </c>
      <c r="H13" s="68">
        <v>-60095973.009999998</v>
      </c>
      <c r="I13" s="70">
        <v>-28503898.77</v>
      </c>
      <c r="J13" s="70">
        <v>-30641437.119999997</v>
      </c>
      <c r="K13" s="70">
        <v>-40052962.829999998</v>
      </c>
      <c r="L13" s="70">
        <v>-37520896.32</v>
      </c>
      <c r="M13" s="85">
        <f t="shared" si="7"/>
        <v>-271145033.704</v>
      </c>
      <c r="N13" s="2"/>
      <c r="O13" s="2"/>
    </row>
    <row r="14" spans="1:15" ht="18" customHeight="1" x14ac:dyDescent="0.2">
      <c r="A14" s="69" t="s">
        <v>32</v>
      </c>
      <c r="B14" s="68">
        <v>-18671330.359999999</v>
      </c>
      <c r="C14" s="68">
        <v>-31718159.120000001</v>
      </c>
      <c r="D14" s="68">
        <v>-32129856.949999999</v>
      </c>
      <c r="E14" s="68">
        <v>-59411253.850000001</v>
      </c>
      <c r="F14" s="68">
        <v>-46144572.915999994</v>
      </c>
      <c r="G14" s="68">
        <v>-90479389.289999992</v>
      </c>
      <c r="H14" s="68">
        <v>-112705258.97999999</v>
      </c>
      <c r="I14" s="70">
        <v>-99708089.569999993</v>
      </c>
      <c r="J14" s="70">
        <v>-91151439.760000005</v>
      </c>
      <c r="K14" s="70">
        <v>-97720812.399999991</v>
      </c>
      <c r="L14" s="70">
        <v>-125965484.80083503</v>
      </c>
      <c r="M14" s="85">
        <f t="shared" si="7"/>
        <v>-805805647.99683499</v>
      </c>
      <c r="N14" s="2"/>
      <c r="O14" s="2"/>
    </row>
    <row r="15" spans="1:15" ht="18" customHeight="1" x14ac:dyDescent="0.25">
      <c r="A15" s="69" t="s">
        <v>33</v>
      </c>
      <c r="B15" s="68">
        <v>-1161247.82</v>
      </c>
      <c r="C15" s="68">
        <v>-1170232.5</v>
      </c>
      <c r="D15" s="68">
        <v>-245769</v>
      </c>
      <c r="E15" s="68">
        <v>-1232992</v>
      </c>
      <c r="F15" s="68">
        <v>-122177.08</v>
      </c>
      <c r="G15" s="68">
        <v>-1760606</v>
      </c>
      <c r="H15" s="68">
        <v>-5004191.8199999994</v>
      </c>
      <c r="I15" s="70">
        <v>-5809021</v>
      </c>
      <c r="J15" s="70">
        <v>-33818657.710000001</v>
      </c>
      <c r="K15" s="70">
        <v>-20004335.379999999</v>
      </c>
      <c r="L15" s="70">
        <v>-39920726.719999999</v>
      </c>
      <c r="M15" s="85">
        <f t="shared" si="7"/>
        <v>-110249957.03</v>
      </c>
      <c r="O15" s="85"/>
    </row>
    <row r="16" spans="1:15" ht="18" customHeight="1" x14ac:dyDescent="0.25">
      <c r="A16" s="69" t="s">
        <v>34</v>
      </c>
      <c r="B16" s="68">
        <v>-38560</v>
      </c>
      <c r="C16" s="68">
        <v>-1286591</v>
      </c>
      <c r="D16" s="68">
        <v>0</v>
      </c>
      <c r="E16" s="68">
        <v>-947277</v>
      </c>
      <c r="F16" s="68">
        <v>0</v>
      </c>
      <c r="G16" s="68">
        <v>-168360</v>
      </c>
      <c r="H16" s="68">
        <v>-319239</v>
      </c>
      <c r="I16" s="70">
        <v>-14653116</v>
      </c>
      <c r="J16" s="70">
        <v>-476400</v>
      </c>
      <c r="K16" s="70">
        <v>-366319</v>
      </c>
      <c r="L16" s="70">
        <v>-1819527</v>
      </c>
      <c r="M16" s="85">
        <f t="shared" si="7"/>
        <v>-20075389</v>
      </c>
      <c r="O16" s="85"/>
    </row>
    <row r="17" spans="1:15" ht="18" customHeight="1" x14ac:dyDescent="0.25">
      <c r="A17" s="69" t="s">
        <v>35</v>
      </c>
      <c r="B17" s="68">
        <v>0</v>
      </c>
      <c r="C17" s="68">
        <v>0</v>
      </c>
      <c r="D17" s="68">
        <v>0</v>
      </c>
      <c r="E17" s="68">
        <v>0</v>
      </c>
      <c r="F17" s="68">
        <v>0</v>
      </c>
      <c r="G17" s="68">
        <v>-143519.1</v>
      </c>
      <c r="H17" s="68">
        <v>-371420</v>
      </c>
      <c r="I17" s="70">
        <v>-642354</v>
      </c>
      <c r="J17" s="70">
        <v>-398873.97</v>
      </c>
      <c r="K17" s="70">
        <v>-512746</v>
      </c>
      <c r="L17" s="70">
        <v>-1022130</v>
      </c>
      <c r="M17" s="85">
        <f t="shared" si="7"/>
        <v>-3091043.0700000003</v>
      </c>
      <c r="N17" s="85"/>
      <c r="O17" s="107"/>
    </row>
    <row r="18" spans="1:15" ht="18" customHeight="1" x14ac:dyDescent="0.25">
      <c r="A18" s="69" t="s">
        <v>36</v>
      </c>
      <c r="B18" s="68">
        <v>0</v>
      </c>
      <c r="C18" s="68">
        <v>0</v>
      </c>
      <c r="D18" s="68">
        <v>0</v>
      </c>
      <c r="E18" s="68">
        <v>0</v>
      </c>
      <c r="F18" s="68">
        <v>0</v>
      </c>
      <c r="G18" s="68">
        <v>-13040</v>
      </c>
      <c r="H18" s="68">
        <v>-895</v>
      </c>
      <c r="I18" s="70">
        <v>-2581917</v>
      </c>
      <c r="J18" s="70">
        <v>0</v>
      </c>
      <c r="K18" s="70">
        <v>-23175</v>
      </c>
      <c r="L18" s="70">
        <v>-17325</v>
      </c>
      <c r="M18" s="85">
        <f t="shared" si="7"/>
        <v>-2636352</v>
      </c>
    </row>
    <row r="19" spans="1:15" ht="18" customHeight="1" x14ac:dyDescent="0.25">
      <c r="A19" s="69" t="s">
        <v>37</v>
      </c>
      <c r="B19" s="68">
        <v>0</v>
      </c>
      <c r="C19" s="68">
        <v>0</v>
      </c>
      <c r="D19" s="68">
        <v>0</v>
      </c>
      <c r="E19" s="68">
        <v>-23717</v>
      </c>
      <c r="F19" s="68">
        <v>-227491.79</v>
      </c>
      <c r="G19" s="68">
        <v>-236015</v>
      </c>
      <c r="H19" s="68">
        <v>-499818</v>
      </c>
      <c r="I19" s="70">
        <v>-579509</v>
      </c>
      <c r="J19" s="70">
        <v>-121986</v>
      </c>
      <c r="K19" s="70">
        <v>-313341</v>
      </c>
      <c r="L19" s="70">
        <v>0</v>
      </c>
      <c r="M19" s="85">
        <f t="shared" si="7"/>
        <v>-2001877.79</v>
      </c>
    </row>
    <row r="20" spans="1:15" ht="18" customHeight="1" x14ac:dyDescent="0.2">
      <c r="A20" s="69" t="s">
        <v>38</v>
      </c>
      <c r="B20" s="71">
        <v>-6260874.5</v>
      </c>
      <c r="C20" s="71">
        <v>-5974656.6100000003</v>
      </c>
      <c r="D20" s="71">
        <v>-6054797.5499999998</v>
      </c>
      <c r="E20" s="71">
        <v>-7877342.3100000005</v>
      </c>
      <c r="F20" s="71">
        <v>-9839004.0890151709</v>
      </c>
      <c r="G20" s="71">
        <v>-177200.6</v>
      </c>
      <c r="H20" s="71">
        <v>0</v>
      </c>
      <c r="I20" s="70">
        <v>0</v>
      </c>
      <c r="J20" s="70">
        <v>0</v>
      </c>
      <c r="K20" s="70">
        <v>0</v>
      </c>
      <c r="L20" s="70">
        <v>0</v>
      </c>
      <c r="M20" s="85">
        <f t="shared" si="7"/>
        <v>-36183875.659015171</v>
      </c>
      <c r="O20" s="2"/>
    </row>
    <row r="21" spans="1:15" ht="18" customHeight="1" x14ac:dyDescent="0.2">
      <c r="A21" s="69" t="s">
        <v>39</v>
      </c>
      <c r="B21" s="71">
        <v>-14931902.039999999</v>
      </c>
      <c r="C21" s="71">
        <v>-27307153</v>
      </c>
      <c r="D21" s="71">
        <v>-27079387</v>
      </c>
      <c r="E21" s="71">
        <v>-164098915</v>
      </c>
      <c r="F21" s="71">
        <v>-18220465.02</v>
      </c>
      <c r="G21" s="71">
        <v>-18303820</v>
      </c>
      <c r="H21" s="71">
        <v>-8648897</v>
      </c>
      <c r="I21" s="70">
        <v>0</v>
      </c>
      <c r="J21" s="70">
        <v>0</v>
      </c>
      <c r="K21" s="70">
        <v>0</v>
      </c>
      <c r="L21" s="70">
        <v>0</v>
      </c>
      <c r="M21" s="85">
        <f t="shared" si="7"/>
        <v>-278590539.06</v>
      </c>
      <c r="N21" s="85"/>
      <c r="O21" s="2"/>
    </row>
    <row r="22" spans="1:15" ht="18" customHeight="1" x14ac:dyDescent="0.25">
      <c r="A22" s="69" t="s">
        <v>40</v>
      </c>
      <c r="B22" s="75">
        <v>-879607.91999999993</v>
      </c>
      <c r="C22" s="75">
        <v>-805730</v>
      </c>
      <c r="D22" s="75">
        <v>-805864</v>
      </c>
      <c r="E22" s="75">
        <v>-1268880</v>
      </c>
      <c r="F22" s="75">
        <v>-2335623.33</v>
      </c>
      <c r="G22" s="75">
        <v>-3100770</v>
      </c>
      <c r="H22" s="75">
        <v>-1915118</v>
      </c>
      <c r="I22" s="91">
        <v>-2095049.87</v>
      </c>
      <c r="J22" s="91">
        <v>-2185792.9699999997</v>
      </c>
      <c r="K22" s="91">
        <v>-3475176</v>
      </c>
      <c r="L22" s="91">
        <v>-10643387</v>
      </c>
      <c r="M22" s="89">
        <f t="shared" si="7"/>
        <v>-29510999.09</v>
      </c>
    </row>
    <row r="23" spans="1:15" ht="18" customHeight="1" x14ac:dyDescent="0.25">
      <c r="A23" s="58" t="s">
        <v>16</v>
      </c>
      <c r="B23" s="76">
        <f>SUM(B12:B22)</f>
        <v>-45257787.640000001</v>
      </c>
      <c r="C23" s="76">
        <f>SUM(C12:C22)</f>
        <v>-71914989.230000004</v>
      </c>
      <c r="D23" s="76">
        <f t="shared" ref="D23:L23" si="8">SUM(D12:D22)</f>
        <v>-67904274.400000006</v>
      </c>
      <c r="E23" s="76">
        <f t="shared" si="8"/>
        <v>-238153615.56</v>
      </c>
      <c r="F23" s="76">
        <f t="shared" si="8"/>
        <v>-113756575.57901517</v>
      </c>
      <c r="G23" s="76">
        <f t="shared" si="8"/>
        <v>-139996773.98999998</v>
      </c>
      <c r="H23" s="76">
        <f t="shared" si="8"/>
        <v>-189562695.80999997</v>
      </c>
      <c r="I23" s="76">
        <f t="shared" si="8"/>
        <v>-154585816.20999998</v>
      </c>
      <c r="J23" s="76">
        <f t="shared" si="8"/>
        <v>-158794587.53</v>
      </c>
      <c r="K23" s="76">
        <f>SUM(K12:K22)</f>
        <v>-162468867.60999998</v>
      </c>
      <c r="L23" s="76">
        <f t="shared" si="8"/>
        <v>-216914476.84083503</v>
      </c>
      <c r="M23" s="76">
        <f>SUM(M12:M22)</f>
        <v>-1559310460.3998499</v>
      </c>
      <c r="N23" s="85"/>
      <c r="O23" s="107"/>
    </row>
    <row r="24" spans="1:15" ht="18" customHeight="1" x14ac:dyDescent="0.2">
      <c r="A24" s="77" t="s">
        <v>41</v>
      </c>
      <c r="B24" s="78">
        <f>B10+B23</f>
        <v>14952729.300000004</v>
      </c>
      <c r="C24" s="78">
        <f>C10+C23</f>
        <v>39219438.909999996</v>
      </c>
      <c r="D24" s="78">
        <f t="shared" ref="D24:J24" si="9">D10+D23</f>
        <v>64762741.980000004</v>
      </c>
      <c r="E24" s="78">
        <f t="shared" si="9"/>
        <v>117381908.97999996</v>
      </c>
      <c r="F24" s="78">
        <f t="shared" si="9"/>
        <v>106857968.13098478</v>
      </c>
      <c r="G24" s="78">
        <f t="shared" si="9"/>
        <v>123008235.13098475</v>
      </c>
      <c r="H24" s="78">
        <f>H10+H23</f>
        <v>163009055.78098479</v>
      </c>
      <c r="I24" s="78">
        <f t="shared" si="9"/>
        <v>198870021.6109848</v>
      </c>
      <c r="J24" s="78">
        <f t="shared" si="9"/>
        <v>258443498.10119024</v>
      </c>
      <c r="K24" s="78">
        <f>K10+K23</f>
        <v>402149839.7411902</v>
      </c>
      <c r="L24" s="78">
        <f>L10+L23</f>
        <v>514358013.93390781</v>
      </c>
      <c r="M24" s="78">
        <f>M10+M23</f>
        <v>514358013.93390799</v>
      </c>
      <c r="N24" s="2"/>
      <c r="O24" s="2"/>
    </row>
    <row r="25" spans="1:15" ht="18" customHeight="1" x14ac:dyDescent="0.25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</row>
    <row r="26" spans="1:15" ht="18" customHeight="1" x14ac:dyDescent="0.25">
      <c r="A26" s="69" t="s">
        <v>42</v>
      </c>
      <c r="B26" s="79">
        <f t="shared" ref="B26:G26" si="10">B6+B4+B5</f>
        <v>372531870.74000001</v>
      </c>
      <c r="C26" s="79">
        <f t="shared" si="10"/>
        <v>351551355.16999996</v>
      </c>
      <c r="D26" s="79">
        <f t="shared" si="10"/>
        <v>366456427.03000003</v>
      </c>
      <c r="E26" s="79">
        <f t="shared" si="10"/>
        <v>380107517.97999996</v>
      </c>
      <c r="F26" s="79">
        <f t="shared" si="10"/>
        <v>431839499.03000003</v>
      </c>
      <c r="G26" s="79">
        <f t="shared" si="10"/>
        <v>452591448.12999994</v>
      </c>
      <c r="H26" s="79">
        <f t="shared" ref="H26:M26" si="11">H6+H4+H5</f>
        <v>499844441.47000003</v>
      </c>
      <c r="I26" s="79">
        <f t="shared" si="11"/>
        <v>489800475.24000001</v>
      </c>
      <c r="J26" s="79">
        <f t="shared" si="11"/>
        <v>513663885.10020548</v>
      </c>
      <c r="K26" s="79">
        <f t="shared" si="11"/>
        <v>649383092.95000005</v>
      </c>
      <c r="L26" s="79">
        <f t="shared" si="11"/>
        <v>754232352.14855266</v>
      </c>
      <c r="M26" s="79">
        <f t="shared" si="11"/>
        <v>5262002364.9887571</v>
      </c>
    </row>
    <row r="27" spans="1:15" ht="18" customHeight="1" x14ac:dyDescent="0.25"/>
    <row r="28" spans="1:15" ht="18" customHeight="1" x14ac:dyDescent="0.25">
      <c r="A28" s="80" t="s">
        <v>19</v>
      </c>
      <c r="I28" s="85"/>
      <c r="J28" s="85"/>
      <c r="K28" s="85"/>
      <c r="L28" s="85"/>
    </row>
    <row r="29" spans="1:15" ht="85.5" customHeight="1" x14ac:dyDescent="0.25">
      <c r="A29" s="51" t="s">
        <v>274</v>
      </c>
    </row>
    <row r="30" spans="1:15" ht="57" customHeight="1" x14ac:dyDescent="0.25">
      <c r="A30" s="51" t="s">
        <v>43</v>
      </c>
    </row>
    <row r="31" spans="1:15" ht="18" customHeight="1" x14ac:dyDescent="0.25"/>
    <row r="32" spans="1:15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9"/>
  <sheetViews>
    <sheetView showGridLines="0" zoomScale="80" zoomScaleNormal="80" workbookViewId="0">
      <selection sqref="A1:C1"/>
    </sheetView>
  </sheetViews>
  <sheetFormatPr defaultColWidth="46.42578125" defaultRowHeight="15" x14ac:dyDescent="0.25"/>
  <cols>
    <col min="1" max="1" width="50.85546875" customWidth="1"/>
    <col min="2" max="2" width="50.5703125" style="10" customWidth="1"/>
    <col min="3" max="3" width="109.140625" customWidth="1"/>
    <col min="4" max="4" width="64.5703125" style="4" customWidth="1"/>
  </cols>
  <sheetData>
    <row r="1" spans="1:4" s="1" customFormat="1" ht="39.75" customHeight="1" x14ac:dyDescent="0.25">
      <c r="A1" s="114" t="s">
        <v>250</v>
      </c>
      <c r="B1" s="114"/>
      <c r="C1" s="114"/>
      <c r="D1" s="41"/>
    </row>
    <row r="2" spans="1:4" s="1" customFormat="1" ht="25.5" customHeight="1" thickBot="1" x14ac:dyDescent="0.3">
      <c r="A2" s="50" t="s">
        <v>44</v>
      </c>
      <c r="B2" s="101"/>
      <c r="C2" s="41"/>
      <c r="D2" s="41"/>
    </row>
    <row r="3" spans="1:4" ht="23.25" customHeight="1" thickBot="1" x14ac:dyDescent="0.3">
      <c r="A3" s="54" t="s">
        <v>45</v>
      </c>
      <c r="B3" s="56" t="s">
        <v>46</v>
      </c>
      <c r="C3" s="57" t="s">
        <v>47</v>
      </c>
      <c r="D3" s="55" t="s">
        <v>48</v>
      </c>
    </row>
    <row r="4" spans="1:4" ht="20.25" customHeight="1" x14ac:dyDescent="0.25">
      <c r="A4" s="11" t="s">
        <v>49</v>
      </c>
      <c r="B4" s="12" t="s">
        <v>31</v>
      </c>
      <c r="C4" s="13" t="s">
        <v>50</v>
      </c>
      <c r="D4" s="14" t="s">
        <v>51</v>
      </c>
    </row>
    <row r="5" spans="1:4" ht="20.25" customHeight="1" x14ac:dyDescent="0.25">
      <c r="A5" s="15" t="s">
        <v>49</v>
      </c>
      <c r="B5" s="16" t="s">
        <v>40</v>
      </c>
      <c r="C5" s="17" t="s">
        <v>52</v>
      </c>
      <c r="D5" s="18" t="s">
        <v>53</v>
      </c>
    </row>
    <row r="6" spans="1:4" ht="30" x14ac:dyDescent="0.25">
      <c r="A6" s="15" t="s">
        <v>49</v>
      </c>
      <c r="B6" s="16" t="s">
        <v>54</v>
      </c>
      <c r="C6" s="17" t="s">
        <v>55</v>
      </c>
      <c r="D6" s="18" t="s">
        <v>255</v>
      </c>
    </row>
    <row r="7" spans="1:4" ht="20.25" customHeight="1" x14ac:dyDescent="0.25">
      <c r="A7" s="15" t="s">
        <v>49</v>
      </c>
      <c r="B7" s="16" t="s">
        <v>32</v>
      </c>
      <c r="C7" s="17" t="s">
        <v>56</v>
      </c>
      <c r="D7" s="18" t="s">
        <v>251</v>
      </c>
    </row>
    <row r="8" spans="1:4" ht="20.25" customHeight="1" x14ac:dyDescent="0.25">
      <c r="A8" s="15" t="s">
        <v>49</v>
      </c>
      <c r="B8" s="16" t="s">
        <v>57</v>
      </c>
      <c r="C8" s="17" t="s">
        <v>58</v>
      </c>
      <c r="D8" s="18">
        <v>2019</v>
      </c>
    </row>
    <row r="9" spans="1:4" ht="20.25" customHeight="1" x14ac:dyDescent="0.25">
      <c r="A9" s="15" t="s">
        <v>59</v>
      </c>
      <c r="B9" s="16" t="s">
        <v>60</v>
      </c>
      <c r="C9" s="17" t="s">
        <v>61</v>
      </c>
      <c r="D9" s="18" t="s">
        <v>252</v>
      </c>
    </row>
    <row r="10" spans="1:4" ht="20.25" customHeight="1" x14ac:dyDescent="0.25">
      <c r="A10" s="15" t="s">
        <v>59</v>
      </c>
      <c r="B10" s="16" t="s">
        <v>62</v>
      </c>
      <c r="C10" s="17" t="s">
        <v>63</v>
      </c>
      <c r="D10" s="18">
        <v>2013</v>
      </c>
    </row>
    <row r="11" spans="1:4" ht="20.25" customHeight="1" x14ac:dyDescent="0.25">
      <c r="A11" s="19" t="s">
        <v>59</v>
      </c>
      <c r="B11" s="20" t="s">
        <v>32</v>
      </c>
      <c r="C11" s="21" t="s">
        <v>56</v>
      </c>
      <c r="D11" s="22" t="s">
        <v>64</v>
      </c>
    </row>
    <row r="12" spans="1:4" ht="20.25" customHeight="1" x14ac:dyDescent="0.25">
      <c r="A12" s="15" t="s">
        <v>65</v>
      </c>
      <c r="B12" s="16" t="s">
        <v>32</v>
      </c>
      <c r="C12" s="17" t="s">
        <v>66</v>
      </c>
      <c r="D12" s="23" t="s">
        <v>253</v>
      </c>
    </row>
    <row r="13" spans="1:4" ht="20.25" customHeight="1" x14ac:dyDescent="0.25">
      <c r="A13" s="15" t="s">
        <v>65</v>
      </c>
      <c r="B13" s="16" t="s">
        <v>31</v>
      </c>
      <c r="C13" s="17" t="s">
        <v>68</v>
      </c>
      <c r="D13" s="65" t="s">
        <v>254</v>
      </c>
    </row>
    <row r="14" spans="1:4" ht="30" x14ac:dyDescent="0.25">
      <c r="A14" s="15" t="s">
        <v>65</v>
      </c>
      <c r="B14" s="16" t="s">
        <v>54</v>
      </c>
      <c r="C14" s="17" t="s">
        <v>70</v>
      </c>
      <c r="D14" s="18" t="s">
        <v>255</v>
      </c>
    </row>
    <row r="15" spans="1:4" ht="30" x14ac:dyDescent="0.25">
      <c r="A15" s="15" t="s">
        <v>71</v>
      </c>
      <c r="B15" s="16" t="s">
        <v>60</v>
      </c>
      <c r="C15" s="17" t="s">
        <v>61</v>
      </c>
      <c r="D15" s="18" t="s">
        <v>255</v>
      </c>
    </row>
    <row r="16" spans="1:4" ht="20.25" customHeight="1" x14ac:dyDescent="0.25">
      <c r="A16" s="15" t="s">
        <v>71</v>
      </c>
      <c r="B16" s="16" t="s">
        <v>62</v>
      </c>
      <c r="C16" s="17" t="s">
        <v>63</v>
      </c>
      <c r="D16" s="18" t="s">
        <v>73</v>
      </c>
    </row>
    <row r="17" spans="1:4" ht="20.25" customHeight="1" x14ac:dyDescent="0.25">
      <c r="A17" s="15" t="s">
        <v>71</v>
      </c>
      <c r="B17" s="16" t="s">
        <v>32</v>
      </c>
      <c r="C17" s="17" t="s">
        <v>56</v>
      </c>
      <c r="D17" s="24" t="s">
        <v>256</v>
      </c>
    </row>
    <row r="18" spans="1:4" ht="20.25" customHeight="1" x14ac:dyDescent="0.25">
      <c r="A18" s="15" t="s">
        <v>71</v>
      </c>
      <c r="B18" s="16" t="s">
        <v>54</v>
      </c>
      <c r="C18" s="17" t="s">
        <v>55</v>
      </c>
      <c r="D18" s="24" t="s">
        <v>73</v>
      </c>
    </row>
    <row r="19" spans="1:4" ht="30" x14ac:dyDescent="0.25">
      <c r="A19" s="15" t="s">
        <v>74</v>
      </c>
      <c r="B19" s="16" t="s">
        <v>60</v>
      </c>
      <c r="C19" s="17" t="s">
        <v>61</v>
      </c>
      <c r="D19" s="18" t="s">
        <v>257</v>
      </c>
    </row>
    <row r="20" spans="1:4" ht="20.100000000000001" customHeight="1" x14ac:dyDescent="0.25">
      <c r="A20" s="15" t="s">
        <v>74</v>
      </c>
      <c r="B20" s="16" t="s">
        <v>32</v>
      </c>
      <c r="C20" s="17" t="s">
        <v>56</v>
      </c>
      <c r="D20" s="18" t="s">
        <v>254</v>
      </c>
    </row>
    <row r="21" spans="1:4" ht="20.25" customHeight="1" x14ac:dyDescent="0.25">
      <c r="A21" s="15" t="s">
        <v>74</v>
      </c>
      <c r="B21" s="16" t="s">
        <v>75</v>
      </c>
      <c r="C21" s="17" t="s">
        <v>76</v>
      </c>
      <c r="D21" s="18" t="s">
        <v>73</v>
      </c>
    </row>
    <row r="22" spans="1:4" ht="20.25" customHeight="1" x14ac:dyDescent="0.25">
      <c r="A22" s="15" t="s">
        <v>74</v>
      </c>
      <c r="B22" s="16" t="s">
        <v>77</v>
      </c>
      <c r="C22" s="17" t="s">
        <v>78</v>
      </c>
      <c r="D22" s="18">
        <v>2020</v>
      </c>
    </row>
    <row r="23" spans="1:4" ht="20.25" customHeight="1" x14ac:dyDescent="0.25">
      <c r="A23" s="15" t="s">
        <v>74</v>
      </c>
      <c r="B23" s="16" t="s">
        <v>54</v>
      </c>
      <c r="C23" s="17" t="s">
        <v>55</v>
      </c>
      <c r="D23" s="18" t="s">
        <v>277</v>
      </c>
    </row>
    <row r="24" spans="1:4" ht="20.25" customHeight="1" x14ac:dyDescent="0.25">
      <c r="A24" s="15" t="s">
        <v>79</v>
      </c>
      <c r="B24" s="16" t="s">
        <v>60</v>
      </c>
      <c r="C24" s="17" t="s">
        <v>61</v>
      </c>
      <c r="D24" s="18" t="s">
        <v>80</v>
      </c>
    </row>
    <row r="25" spans="1:4" ht="20.25" customHeight="1" x14ac:dyDescent="0.25">
      <c r="A25" s="15" t="s">
        <v>79</v>
      </c>
      <c r="B25" s="16" t="s">
        <v>62</v>
      </c>
      <c r="C25" s="17" t="s">
        <v>63</v>
      </c>
      <c r="D25" s="18" t="s">
        <v>81</v>
      </c>
    </row>
    <row r="26" spans="1:4" ht="20.25" customHeight="1" x14ac:dyDescent="0.25">
      <c r="A26" s="15" t="s">
        <v>79</v>
      </c>
      <c r="B26" s="16" t="s">
        <v>32</v>
      </c>
      <c r="C26" s="21" t="s">
        <v>82</v>
      </c>
      <c r="D26" s="22" t="s">
        <v>258</v>
      </c>
    </row>
    <row r="27" spans="1:4" ht="20.25" customHeight="1" x14ac:dyDescent="0.25">
      <c r="A27" s="15" t="s">
        <v>79</v>
      </c>
      <c r="B27" s="16" t="s">
        <v>54</v>
      </c>
      <c r="C27" s="17" t="s">
        <v>55</v>
      </c>
      <c r="D27" s="18">
        <v>2016</v>
      </c>
    </row>
    <row r="28" spans="1:4" ht="20.25" customHeight="1" x14ac:dyDescent="0.25">
      <c r="A28" s="15" t="s">
        <v>83</v>
      </c>
      <c r="B28" s="16" t="s">
        <v>31</v>
      </c>
      <c r="C28" s="17" t="s">
        <v>84</v>
      </c>
      <c r="D28" s="18" t="s">
        <v>85</v>
      </c>
    </row>
    <row r="29" spans="1:4" ht="20.25" customHeight="1" x14ac:dyDescent="0.25">
      <c r="A29" s="15" t="s">
        <v>83</v>
      </c>
      <c r="B29" s="16" t="s">
        <v>32</v>
      </c>
      <c r="C29" s="17" t="s">
        <v>86</v>
      </c>
      <c r="D29" s="24" t="s">
        <v>87</v>
      </c>
    </row>
    <row r="30" spans="1:4" ht="30" x14ac:dyDescent="0.25">
      <c r="A30" s="15" t="s">
        <v>83</v>
      </c>
      <c r="B30" s="16" t="s">
        <v>54</v>
      </c>
      <c r="C30" s="17" t="s">
        <v>55</v>
      </c>
      <c r="D30" s="23" t="s">
        <v>255</v>
      </c>
    </row>
    <row r="31" spans="1:4" ht="30" x14ac:dyDescent="0.25">
      <c r="A31" s="15" t="s">
        <v>88</v>
      </c>
      <c r="B31" s="16" t="s">
        <v>60</v>
      </c>
      <c r="C31" s="17" t="s">
        <v>61</v>
      </c>
      <c r="D31" s="18" t="s">
        <v>255</v>
      </c>
    </row>
    <row r="32" spans="1:4" ht="30" x14ac:dyDescent="0.25">
      <c r="A32" s="15" t="s">
        <v>88</v>
      </c>
      <c r="B32" s="16" t="s">
        <v>54</v>
      </c>
      <c r="C32" s="17" t="s">
        <v>55</v>
      </c>
      <c r="D32" s="18" t="s">
        <v>259</v>
      </c>
    </row>
    <row r="33" spans="1:4" ht="30" x14ac:dyDescent="0.25">
      <c r="A33" s="15" t="s">
        <v>89</v>
      </c>
      <c r="B33" s="16" t="s">
        <v>60</v>
      </c>
      <c r="C33" s="17" t="s">
        <v>61</v>
      </c>
      <c r="D33" s="18" t="s">
        <v>259</v>
      </c>
    </row>
    <row r="34" spans="1:4" ht="20.25" customHeight="1" x14ac:dyDescent="0.25">
      <c r="A34" s="15" t="s">
        <v>89</v>
      </c>
      <c r="B34" s="25" t="s">
        <v>62</v>
      </c>
      <c r="C34" s="26" t="s">
        <v>63</v>
      </c>
      <c r="D34" s="18">
        <v>2014</v>
      </c>
    </row>
    <row r="35" spans="1:4" ht="20.25" customHeight="1" x14ac:dyDescent="0.25">
      <c r="A35" s="15" t="s">
        <v>89</v>
      </c>
      <c r="B35" s="16" t="s">
        <v>54</v>
      </c>
      <c r="C35" s="17" t="s">
        <v>55</v>
      </c>
      <c r="D35" s="18">
        <v>2013</v>
      </c>
    </row>
    <row r="36" spans="1:4" ht="30" x14ac:dyDescent="0.25">
      <c r="A36" s="15" t="s">
        <v>90</v>
      </c>
      <c r="B36" s="16" t="s">
        <v>60</v>
      </c>
      <c r="C36" s="17" t="s">
        <v>61</v>
      </c>
      <c r="D36" s="18" t="s">
        <v>255</v>
      </c>
    </row>
    <row r="37" spans="1:4" ht="20.25" customHeight="1" x14ac:dyDescent="0.25">
      <c r="A37" s="15" t="s">
        <v>90</v>
      </c>
      <c r="B37" s="16" t="s">
        <v>62</v>
      </c>
      <c r="C37" s="17" t="s">
        <v>63</v>
      </c>
      <c r="D37" s="18">
        <v>2013</v>
      </c>
    </row>
    <row r="38" spans="1:4" ht="20.25" customHeight="1" x14ac:dyDescent="0.25">
      <c r="A38" s="15" t="s">
        <v>90</v>
      </c>
      <c r="B38" s="16" t="s">
        <v>32</v>
      </c>
      <c r="C38" s="17" t="s">
        <v>91</v>
      </c>
      <c r="D38" s="18" t="s">
        <v>260</v>
      </c>
    </row>
    <row r="39" spans="1:4" ht="20.25" customHeight="1" x14ac:dyDescent="0.25">
      <c r="A39" s="15" t="s">
        <v>90</v>
      </c>
      <c r="B39" s="16" t="s">
        <v>92</v>
      </c>
      <c r="C39" s="17" t="s">
        <v>93</v>
      </c>
      <c r="D39" s="23" t="s">
        <v>94</v>
      </c>
    </row>
    <row r="40" spans="1:4" ht="20.25" customHeight="1" x14ac:dyDescent="0.25">
      <c r="A40" s="15" t="s">
        <v>90</v>
      </c>
      <c r="B40" s="16" t="s">
        <v>31</v>
      </c>
      <c r="C40" s="17" t="s">
        <v>95</v>
      </c>
      <c r="D40" s="24" t="s">
        <v>96</v>
      </c>
    </row>
    <row r="41" spans="1:4" ht="20.25" customHeight="1" x14ac:dyDescent="0.25">
      <c r="A41" s="15" t="s">
        <v>90</v>
      </c>
      <c r="B41" s="16" t="s">
        <v>54</v>
      </c>
      <c r="C41" s="17" t="s">
        <v>55</v>
      </c>
      <c r="D41" s="24" t="s">
        <v>254</v>
      </c>
    </row>
    <row r="42" spans="1:4" ht="30" x14ac:dyDescent="0.25">
      <c r="A42" s="15" t="s">
        <v>97</v>
      </c>
      <c r="B42" s="16" t="s">
        <v>54</v>
      </c>
      <c r="C42" s="17" t="s">
        <v>55</v>
      </c>
      <c r="D42" s="23" t="s">
        <v>255</v>
      </c>
    </row>
    <row r="43" spans="1:4" ht="20.25" customHeight="1" x14ac:dyDescent="0.25">
      <c r="A43" s="15" t="s">
        <v>97</v>
      </c>
      <c r="B43" s="16" t="s">
        <v>32</v>
      </c>
      <c r="C43" s="17" t="s">
        <v>56</v>
      </c>
      <c r="D43" s="18" t="s">
        <v>260</v>
      </c>
    </row>
    <row r="44" spans="1:4" ht="20.25" customHeight="1" x14ac:dyDescent="0.25">
      <c r="A44" s="15" t="s">
        <v>97</v>
      </c>
      <c r="B44" s="16" t="s">
        <v>77</v>
      </c>
      <c r="C44" s="17" t="s">
        <v>99</v>
      </c>
      <c r="D44" s="18" t="s">
        <v>100</v>
      </c>
    </row>
    <row r="45" spans="1:4" ht="30" x14ac:dyDescent="0.25">
      <c r="A45" s="15" t="s">
        <v>101</v>
      </c>
      <c r="B45" s="16" t="s">
        <v>60</v>
      </c>
      <c r="C45" s="17" t="s">
        <v>61</v>
      </c>
      <c r="D45" s="18" t="s">
        <v>255</v>
      </c>
    </row>
    <row r="46" spans="1:4" ht="20.25" customHeight="1" x14ac:dyDescent="0.25">
      <c r="A46" s="15" t="s">
        <v>101</v>
      </c>
      <c r="B46" s="16" t="s">
        <v>54</v>
      </c>
      <c r="C46" s="17" t="s">
        <v>55</v>
      </c>
      <c r="D46" s="18" t="s">
        <v>251</v>
      </c>
    </row>
    <row r="47" spans="1:4" ht="20.25" customHeight="1" x14ac:dyDescent="0.25">
      <c r="A47" s="15" t="s">
        <v>102</v>
      </c>
      <c r="B47" s="16" t="s">
        <v>31</v>
      </c>
      <c r="C47" s="17" t="s">
        <v>103</v>
      </c>
      <c r="D47" s="24" t="s">
        <v>104</v>
      </c>
    </row>
    <row r="48" spans="1:4" ht="20.25" customHeight="1" x14ac:dyDescent="0.25">
      <c r="A48" s="15" t="s">
        <v>102</v>
      </c>
      <c r="B48" s="16" t="s">
        <v>31</v>
      </c>
      <c r="C48" s="17" t="s">
        <v>105</v>
      </c>
      <c r="D48" s="24">
        <v>2021</v>
      </c>
    </row>
    <row r="49" spans="1:4" ht="20.25" customHeight="1" x14ac:dyDescent="0.25">
      <c r="A49" s="15" t="s">
        <v>102</v>
      </c>
      <c r="B49" s="16" t="s">
        <v>32</v>
      </c>
      <c r="C49" s="17" t="s">
        <v>106</v>
      </c>
      <c r="D49" s="22">
        <v>2017</v>
      </c>
    </row>
    <row r="50" spans="1:4" ht="20.25" customHeight="1" x14ac:dyDescent="0.25">
      <c r="A50" s="15" t="s">
        <v>102</v>
      </c>
      <c r="B50" s="16" t="s">
        <v>92</v>
      </c>
      <c r="C50" s="17" t="s">
        <v>107</v>
      </c>
      <c r="D50" s="24" t="s">
        <v>263</v>
      </c>
    </row>
    <row r="51" spans="1:4" ht="30" x14ac:dyDescent="0.25">
      <c r="A51" s="15" t="s">
        <v>102</v>
      </c>
      <c r="B51" s="16" t="s">
        <v>92</v>
      </c>
      <c r="C51" s="17" t="s">
        <v>108</v>
      </c>
      <c r="D51" s="23" t="s">
        <v>261</v>
      </c>
    </row>
    <row r="52" spans="1:4" ht="20.25" customHeight="1" x14ac:dyDescent="0.25">
      <c r="A52" s="15" t="s">
        <v>102</v>
      </c>
      <c r="B52" s="16" t="s">
        <v>92</v>
      </c>
      <c r="C52" s="17" t="s">
        <v>109</v>
      </c>
      <c r="D52" s="24">
        <v>2017</v>
      </c>
    </row>
    <row r="53" spans="1:4" ht="20.25" customHeight="1" x14ac:dyDescent="0.25">
      <c r="A53" s="15" t="s">
        <v>102</v>
      </c>
      <c r="B53" s="16" t="s">
        <v>92</v>
      </c>
      <c r="C53" s="17" t="s">
        <v>110</v>
      </c>
      <c r="D53" s="24" t="s">
        <v>262</v>
      </c>
    </row>
    <row r="54" spans="1:4" ht="20.25" customHeight="1" x14ac:dyDescent="0.25">
      <c r="A54" s="15" t="s">
        <v>102</v>
      </c>
      <c r="B54" s="16" t="s">
        <v>92</v>
      </c>
      <c r="C54" s="17" t="s">
        <v>112</v>
      </c>
      <c r="D54" s="24">
        <v>2021</v>
      </c>
    </row>
    <row r="55" spans="1:4" ht="30" x14ac:dyDescent="0.25">
      <c r="A55" s="15" t="s">
        <v>102</v>
      </c>
      <c r="B55" s="16" t="s">
        <v>54</v>
      </c>
      <c r="C55" s="17" t="s">
        <v>113</v>
      </c>
      <c r="D55" s="18" t="s">
        <v>255</v>
      </c>
    </row>
    <row r="56" spans="1:4" x14ac:dyDescent="0.25">
      <c r="A56" s="15" t="s">
        <v>102</v>
      </c>
      <c r="B56" s="16" t="s">
        <v>30</v>
      </c>
      <c r="C56" s="17" t="s">
        <v>114</v>
      </c>
      <c r="D56" s="18">
        <v>2020</v>
      </c>
    </row>
    <row r="57" spans="1:4" ht="20.25" customHeight="1" x14ac:dyDescent="0.25">
      <c r="A57" s="15" t="s">
        <v>102</v>
      </c>
      <c r="B57" s="16" t="s">
        <v>115</v>
      </c>
      <c r="C57" s="17" t="s">
        <v>116</v>
      </c>
      <c r="D57" s="18">
        <v>2020</v>
      </c>
    </row>
    <row r="58" spans="1:4" ht="20.25" customHeight="1" x14ac:dyDescent="0.25">
      <c r="A58" s="15" t="s">
        <v>117</v>
      </c>
      <c r="B58" s="16" t="s">
        <v>54</v>
      </c>
      <c r="C58" s="17" t="s">
        <v>55</v>
      </c>
      <c r="D58" s="23" t="s">
        <v>278</v>
      </c>
    </row>
    <row r="59" spans="1:4" ht="20.25" customHeight="1" x14ac:dyDescent="0.25">
      <c r="A59" s="15" t="s">
        <v>117</v>
      </c>
      <c r="B59" s="16" t="s">
        <v>32</v>
      </c>
      <c r="C59" s="17" t="s">
        <v>118</v>
      </c>
      <c r="D59" s="24" t="s">
        <v>264</v>
      </c>
    </row>
    <row r="60" spans="1:4" ht="34.5" customHeight="1" x14ac:dyDescent="0.25">
      <c r="A60" s="15" t="s">
        <v>119</v>
      </c>
      <c r="B60" s="16" t="s">
        <v>120</v>
      </c>
      <c r="C60" s="17" t="s">
        <v>121</v>
      </c>
      <c r="D60" s="18">
        <v>2013</v>
      </c>
    </row>
    <row r="61" spans="1:4" ht="34.5" customHeight="1" x14ac:dyDescent="0.25">
      <c r="A61" s="15" t="s">
        <v>119</v>
      </c>
      <c r="B61" s="16" t="s">
        <v>120</v>
      </c>
      <c r="C61" s="17" t="s">
        <v>122</v>
      </c>
      <c r="D61" s="18" t="s">
        <v>123</v>
      </c>
    </row>
    <row r="62" spans="1:4" ht="20.25" customHeight="1" x14ac:dyDescent="0.25">
      <c r="A62" s="15" t="s">
        <v>119</v>
      </c>
      <c r="B62" s="16" t="s">
        <v>31</v>
      </c>
      <c r="C62" s="17" t="s">
        <v>124</v>
      </c>
      <c r="D62" s="22" t="s">
        <v>67</v>
      </c>
    </row>
    <row r="63" spans="1:4" ht="20.25" customHeight="1" x14ac:dyDescent="0.25">
      <c r="A63" s="15" t="s">
        <v>119</v>
      </c>
      <c r="B63" s="16" t="s">
        <v>32</v>
      </c>
      <c r="C63" s="17" t="s">
        <v>56</v>
      </c>
      <c r="D63" s="22" t="s">
        <v>256</v>
      </c>
    </row>
    <row r="64" spans="1:4" ht="20.25" customHeight="1" x14ac:dyDescent="0.25">
      <c r="A64" s="15" t="s">
        <v>119</v>
      </c>
      <c r="B64" s="16" t="s">
        <v>92</v>
      </c>
      <c r="C64" s="17" t="s">
        <v>125</v>
      </c>
      <c r="D64" s="22" t="s">
        <v>262</v>
      </c>
    </row>
    <row r="65" spans="1:4" ht="36" customHeight="1" x14ac:dyDescent="0.25">
      <c r="A65" s="15" t="s">
        <v>119</v>
      </c>
      <c r="B65" s="16" t="s">
        <v>54</v>
      </c>
      <c r="C65" s="17" t="s">
        <v>55</v>
      </c>
      <c r="D65" s="94" t="s">
        <v>255</v>
      </c>
    </row>
    <row r="66" spans="1:4" ht="20.25" customHeight="1" x14ac:dyDescent="0.25">
      <c r="A66" s="15" t="s">
        <v>126</v>
      </c>
      <c r="B66" s="16" t="s">
        <v>31</v>
      </c>
      <c r="C66" s="17" t="s">
        <v>124</v>
      </c>
      <c r="D66" s="22" t="s">
        <v>51</v>
      </c>
    </row>
    <row r="67" spans="1:4" ht="20.25" customHeight="1" x14ac:dyDescent="0.25">
      <c r="A67" s="15" t="s">
        <v>126</v>
      </c>
      <c r="B67" s="16" t="s">
        <v>40</v>
      </c>
      <c r="C67" s="17" t="s">
        <v>127</v>
      </c>
      <c r="D67" s="22" t="s">
        <v>128</v>
      </c>
    </row>
    <row r="68" spans="1:4" ht="20.25" customHeight="1" x14ac:dyDescent="0.25">
      <c r="A68" s="15" t="s">
        <v>126</v>
      </c>
      <c r="B68" s="16" t="s">
        <v>32</v>
      </c>
      <c r="C68" s="17" t="s">
        <v>129</v>
      </c>
      <c r="D68" s="22" t="s">
        <v>265</v>
      </c>
    </row>
    <row r="69" spans="1:4" ht="30" x14ac:dyDescent="0.25">
      <c r="A69" s="15" t="s">
        <v>126</v>
      </c>
      <c r="B69" s="16" t="s">
        <v>54</v>
      </c>
      <c r="C69" s="17" t="s">
        <v>55</v>
      </c>
      <c r="D69" s="94" t="s">
        <v>255</v>
      </c>
    </row>
    <row r="70" spans="1:4" ht="20.25" customHeight="1" x14ac:dyDescent="0.25">
      <c r="A70" s="15" t="s">
        <v>126</v>
      </c>
      <c r="B70" s="16" t="s">
        <v>77</v>
      </c>
      <c r="C70" s="17" t="s">
        <v>130</v>
      </c>
      <c r="D70" s="22">
        <v>2020</v>
      </c>
    </row>
    <row r="71" spans="1:4" ht="30" x14ac:dyDescent="0.25">
      <c r="A71" s="15" t="s">
        <v>131</v>
      </c>
      <c r="B71" s="16" t="s">
        <v>32</v>
      </c>
      <c r="C71" s="17" t="s">
        <v>56</v>
      </c>
      <c r="D71" s="94" t="s">
        <v>255</v>
      </c>
    </row>
    <row r="72" spans="1:4" ht="20.25" customHeight="1" x14ac:dyDescent="0.25">
      <c r="A72" s="15" t="s">
        <v>131</v>
      </c>
      <c r="B72" s="16" t="s">
        <v>54</v>
      </c>
      <c r="C72" s="17" t="s">
        <v>55</v>
      </c>
      <c r="D72" s="22">
        <v>2016</v>
      </c>
    </row>
    <row r="73" spans="1:4" ht="30" x14ac:dyDescent="0.25">
      <c r="A73" s="15" t="s">
        <v>132</v>
      </c>
      <c r="B73" s="16" t="s">
        <v>60</v>
      </c>
      <c r="C73" s="17" t="s">
        <v>61</v>
      </c>
      <c r="D73" s="94" t="s">
        <v>266</v>
      </c>
    </row>
    <row r="74" spans="1:4" ht="20.25" customHeight="1" x14ac:dyDescent="0.25">
      <c r="A74" s="15" t="s">
        <v>132</v>
      </c>
      <c r="B74" s="16" t="s">
        <v>62</v>
      </c>
      <c r="C74" s="17" t="s">
        <v>63</v>
      </c>
      <c r="D74" s="22">
        <v>2015</v>
      </c>
    </row>
    <row r="75" spans="1:4" ht="20.25" customHeight="1" x14ac:dyDescent="0.25">
      <c r="A75" s="15" t="s">
        <v>133</v>
      </c>
      <c r="B75" s="16" t="s">
        <v>32</v>
      </c>
      <c r="C75" s="17" t="s">
        <v>134</v>
      </c>
      <c r="D75" s="22" t="s">
        <v>258</v>
      </c>
    </row>
    <row r="76" spans="1:4" ht="30" x14ac:dyDescent="0.25">
      <c r="A76" s="15" t="s">
        <v>133</v>
      </c>
      <c r="B76" s="16" t="s">
        <v>54</v>
      </c>
      <c r="C76" s="17" t="s">
        <v>55</v>
      </c>
      <c r="D76" s="94" t="s">
        <v>255</v>
      </c>
    </row>
    <row r="77" spans="1:4" ht="20.25" customHeight="1" x14ac:dyDescent="0.25">
      <c r="A77" s="15" t="s">
        <v>135</v>
      </c>
      <c r="B77" s="16" t="s">
        <v>31</v>
      </c>
      <c r="C77" s="17" t="s">
        <v>136</v>
      </c>
      <c r="D77" s="22" t="s">
        <v>87</v>
      </c>
    </row>
    <row r="78" spans="1:4" ht="30" x14ac:dyDescent="0.25">
      <c r="A78" s="15" t="s">
        <v>135</v>
      </c>
      <c r="B78" s="16" t="s">
        <v>32</v>
      </c>
      <c r="C78" s="17" t="s">
        <v>137</v>
      </c>
      <c r="D78" s="18" t="s">
        <v>255</v>
      </c>
    </row>
    <row r="79" spans="1:4" ht="20.25" customHeight="1" x14ac:dyDescent="0.25">
      <c r="A79" s="15" t="s">
        <v>135</v>
      </c>
      <c r="B79" s="16" t="s">
        <v>32</v>
      </c>
      <c r="C79" s="17" t="s">
        <v>138</v>
      </c>
      <c r="D79" s="22" t="s">
        <v>87</v>
      </c>
    </row>
    <row r="80" spans="1:4" ht="20.25" customHeight="1" x14ac:dyDescent="0.25">
      <c r="A80" s="15" t="s">
        <v>135</v>
      </c>
      <c r="B80" s="16" t="s">
        <v>54</v>
      </c>
      <c r="C80" s="17" t="s">
        <v>55</v>
      </c>
      <c r="D80" s="22" t="s">
        <v>279</v>
      </c>
    </row>
    <row r="81" spans="1:4" ht="20.25" customHeight="1" x14ac:dyDescent="0.25">
      <c r="A81" s="15" t="s">
        <v>140</v>
      </c>
      <c r="B81" s="16" t="s">
        <v>60</v>
      </c>
      <c r="C81" s="17" t="s">
        <v>61</v>
      </c>
      <c r="D81" s="94" t="s">
        <v>98</v>
      </c>
    </row>
    <row r="82" spans="1:4" ht="30" x14ac:dyDescent="0.25">
      <c r="A82" s="15" t="s">
        <v>140</v>
      </c>
      <c r="B82" s="16" t="s">
        <v>32</v>
      </c>
      <c r="C82" s="17" t="s">
        <v>56</v>
      </c>
      <c r="D82" s="94" t="s">
        <v>255</v>
      </c>
    </row>
    <row r="83" spans="1:4" ht="30" x14ac:dyDescent="0.25">
      <c r="A83" s="15" t="s">
        <v>141</v>
      </c>
      <c r="B83" s="16" t="s">
        <v>54</v>
      </c>
      <c r="C83" s="17" t="s">
        <v>55</v>
      </c>
      <c r="D83" s="94" t="s">
        <v>255</v>
      </c>
    </row>
    <row r="84" spans="1:4" ht="20.25" customHeight="1" x14ac:dyDescent="0.25">
      <c r="A84" s="15" t="s">
        <v>141</v>
      </c>
      <c r="B84" s="16" t="s">
        <v>32</v>
      </c>
      <c r="C84" s="17" t="s">
        <v>142</v>
      </c>
      <c r="D84" s="22">
        <v>2020</v>
      </c>
    </row>
    <row r="85" spans="1:4" ht="30" x14ac:dyDescent="0.25">
      <c r="A85" s="15" t="s">
        <v>143</v>
      </c>
      <c r="B85" s="16" t="s">
        <v>60</v>
      </c>
      <c r="C85" s="17" t="s">
        <v>61</v>
      </c>
      <c r="D85" s="94" t="s">
        <v>72</v>
      </c>
    </row>
    <row r="86" spans="1:4" ht="20.25" customHeight="1" x14ac:dyDescent="0.25">
      <c r="A86" s="15" t="s">
        <v>143</v>
      </c>
      <c r="B86" s="16" t="s">
        <v>31</v>
      </c>
      <c r="C86" s="17" t="s">
        <v>144</v>
      </c>
      <c r="D86" s="22" t="s">
        <v>260</v>
      </c>
    </row>
    <row r="87" spans="1:4" ht="20.25" customHeight="1" x14ac:dyDescent="0.25">
      <c r="A87" s="15" t="s">
        <v>143</v>
      </c>
      <c r="B87" s="16" t="s">
        <v>92</v>
      </c>
      <c r="C87" s="17" t="s">
        <v>145</v>
      </c>
      <c r="D87" s="22">
        <v>2016</v>
      </c>
    </row>
    <row r="88" spans="1:4" ht="30" x14ac:dyDescent="0.25">
      <c r="A88" s="15" t="s">
        <v>143</v>
      </c>
      <c r="B88" s="16" t="s">
        <v>54</v>
      </c>
      <c r="C88" s="17" t="s">
        <v>55</v>
      </c>
      <c r="D88" s="94" t="s">
        <v>255</v>
      </c>
    </row>
    <row r="89" spans="1:4" ht="20.25" customHeight="1" x14ac:dyDescent="0.25">
      <c r="A89" s="15" t="s">
        <v>143</v>
      </c>
      <c r="B89" s="16" t="s">
        <v>32</v>
      </c>
      <c r="C89" s="17" t="s">
        <v>56</v>
      </c>
      <c r="D89" s="22" t="s">
        <v>254</v>
      </c>
    </row>
    <row r="90" spans="1:4" ht="30" x14ac:dyDescent="0.25">
      <c r="A90" s="15" t="s">
        <v>146</v>
      </c>
      <c r="B90" s="16" t="s">
        <v>60</v>
      </c>
      <c r="C90" s="17" t="s">
        <v>61</v>
      </c>
      <c r="D90" s="94" t="s">
        <v>257</v>
      </c>
    </row>
    <row r="91" spans="1:4" ht="34.5" customHeight="1" x14ac:dyDescent="0.25">
      <c r="A91" s="15" t="s">
        <v>146</v>
      </c>
      <c r="B91" s="16" t="s">
        <v>31</v>
      </c>
      <c r="C91" s="17" t="s">
        <v>147</v>
      </c>
      <c r="D91" s="18" t="s">
        <v>148</v>
      </c>
    </row>
    <row r="92" spans="1:4" ht="20.25" customHeight="1" x14ac:dyDescent="0.25">
      <c r="A92" s="15" t="s">
        <v>146</v>
      </c>
      <c r="B92" s="16" t="s">
        <v>77</v>
      </c>
      <c r="C92" s="17" t="s">
        <v>149</v>
      </c>
      <c r="D92" s="22" t="s">
        <v>150</v>
      </c>
    </row>
    <row r="93" spans="1:4" ht="20.25" customHeight="1" x14ac:dyDescent="0.25">
      <c r="A93" s="15" t="s">
        <v>146</v>
      </c>
      <c r="B93" s="16" t="s">
        <v>32</v>
      </c>
      <c r="C93" s="17" t="s">
        <v>151</v>
      </c>
      <c r="D93" s="22">
        <v>2019</v>
      </c>
    </row>
    <row r="94" spans="1:4" ht="20.25" customHeight="1" x14ac:dyDescent="0.25">
      <c r="A94" s="15" t="s">
        <v>146</v>
      </c>
      <c r="B94" s="16" t="s">
        <v>92</v>
      </c>
      <c r="C94" s="17" t="s">
        <v>152</v>
      </c>
      <c r="D94" s="22" t="s">
        <v>153</v>
      </c>
    </row>
    <row r="95" spans="1:4" ht="30" x14ac:dyDescent="0.25">
      <c r="A95" s="15" t="s">
        <v>146</v>
      </c>
      <c r="B95" s="16" t="s">
        <v>54</v>
      </c>
      <c r="C95" s="17" t="s">
        <v>55</v>
      </c>
      <c r="D95" s="18" t="s">
        <v>255</v>
      </c>
    </row>
    <row r="96" spans="1:4" ht="20.25" customHeight="1" x14ac:dyDescent="0.25">
      <c r="A96" s="15" t="s">
        <v>154</v>
      </c>
      <c r="B96" s="16" t="s">
        <v>62</v>
      </c>
      <c r="C96" s="17" t="s">
        <v>63</v>
      </c>
      <c r="D96" s="22" t="s">
        <v>100</v>
      </c>
    </row>
    <row r="97" spans="1:4" ht="20.25" customHeight="1" x14ac:dyDescent="0.25">
      <c r="A97" s="15" t="s">
        <v>154</v>
      </c>
      <c r="B97" s="16" t="s">
        <v>75</v>
      </c>
      <c r="C97" s="17" t="s">
        <v>76</v>
      </c>
      <c r="D97" s="22" t="s">
        <v>155</v>
      </c>
    </row>
    <row r="98" spans="1:4" ht="20.25" customHeight="1" x14ac:dyDescent="0.25">
      <c r="A98" s="15" t="s">
        <v>154</v>
      </c>
      <c r="B98" s="16" t="s">
        <v>77</v>
      </c>
      <c r="C98" s="17" t="s">
        <v>156</v>
      </c>
      <c r="D98" s="22" t="s">
        <v>267</v>
      </c>
    </row>
    <row r="99" spans="1:4" ht="20.25" customHeight="1" x14ac:dyDescent="0.25">
      <c r="A99" s="15" t="s">
        <v>154</v>
      </c>
      <c r="B99" s="16" t="s">
        <v>31</v>
      </c>
      <c r="C99" s="17" t="s">
        <v>157</v>
      </c>
      <c r="D99" s="22" t="s">
        <v>268</v>
      </c>
    </row>
    <row r="100" spans="1:4" ht="20.25" customHeight="1" x14ac:dyDescent="0.25">
      <c r="A100" s="15" t="s">
        <v>154</v>
      </c>
      <c r="B100" s="16" t="s">
        <v>54</v>
      </c>
      <c r="C100" s="17" t="s">
        <v>55</v>
      </c>
      <c r="D100" s="22" t="s">
        <v>260</v>
      </c>
    </row>
    <row r="101" spans="1:4" ht="30" x14ac:dyDescent="0.25">
      <c r="A101" s="15" t="s">
        <v>158</v>
      </c>
      <c r="B101" s="16" t="s">
        <v>54</v>
      </c>
      <c r="C101" s="17" t="s">
        <v>55</v>
      </c>
      <c r="D101" s="94" t="s">
        <v>255</v>
      </c>
    </row>
    <row r="102" spans="1:4" ht="20.25" customHeight="1" x14ac:dyDescent="0.25">
      <c r="A102" s="15" t="s">
        <v>158</v>
      </c>
      <c r="B102" s="16" t="s">
        <v>92</v>
      </c>
      <c r="C102" s="17" t="s">
        <v>159</v>
      </c>
      <c r="D102" s="22" t="s">
        <v>160</v>
      </c>
    </row>
    <row r="103" spans="1:4" ht="20.25" customHeight="1" x14ac:dyDescent="0.25">
      <c r="A103" s="15" t="s">
        <v>161</v>
      </c>
      <c r="B103" s="16" t="s">
        <v>75</v>
      </c>
      <c r="C103" s="17" t="s">
        <v>76</v>
      </c>
      <c r="D103" s="22" t="s">
        <v>73</v>
      </c>
    </row>
    <row r="104" spans="1:4" ht="20.25" customHeight="1" x14ac:dyDescent="0.25">
      <c r="A104" s="15" t="s">
        <v>161</v>
      </c>
      <c r="B104" s="16" t="s">
        <v>32</v>
      </c>
      <c r="C104" s="17" t="s">
        <v>82</v>
      </c>
      <c r="D104" s="22" t="s">
        <v>254</v>
      </c>
    </row>
    <row r="105" spans="1:4" ht="20.25" customHeight="1" x14ac:dyDescent="0.25">
      <c r="A105" s="15" t="s">
        <v>162</v>
      </c>
      <c r="B105" s="16" t="s">
        <v>75</v>
      </c>
      <c r="C105" s="17" t="s">
        <v>76</v>
      </c>
      <c r="D105" s="22" t="s">
        <v>163</v>
      </c>
    </row>
    <row r="106" spans="1:4" ht="20.25" customHeight="1" x14ac:dyDescent="0.25">
      <c r="A106" s="15" t="s">
        <v>162</v>
      </c>
      <c r="B106" s="16" t="s">
        <v>77</v>
      </c>
      <c r="C106" s="17" t="s">
        <v>164</v>
      </c>
      <c r="D106" s="22" t="s">
        <v>254</v>
      </c>
    </row>
    <row r="107" spans="1:4" ht="30" x14ac:dyDescent="0.25">
      <c r="A107" s="15" t="s">
        <v>162</v>
      </c>
      <c r="B107" s="16" t="s">
        <v>54</v>
      </c>
      <c r="C107" s="17" t="s">
        <v>55</v>
      </c>
      <c r="D107" s="94" t="s">
        <v>255</v>
      </c>
    </row>
    <row r="108" spans="1:4" ht="20.25" customHeight="1" x14ac:dyDescent="0.25">
      <c r="A108" s="15" t="s">
        <v>165</v>
      </c>
      <c r="B108" s="16" t="s">
        <v>32</v>
      </c>
      <c r="C108" s="17" t="s">
        <v>166</v>
      </c>
      <c r="D108" s="22" t="s">
        <v>167</v>
      </c>
    </row>
    <row r="109" spans="1:4" ht="20.25" customHeight="1" x14ac:dyDescent="0.25">
      <c r="A109" s="15" t="s">
        <v>165</v>
      </c>
      <c r="B109" s="16" t="s">
        <v>31</v>
      </c>
      <c r="C109" s="17" t="s">
        <v>168</v>
      </c>
      <c r="D109" s="22" t="s">
        <v>169</v>
      </c>
    </row>
    <row r="110" spans="1:4" ht="20.25" customHeight="1" x14ac:dyDescent="0.25">
      <c r="A110" s="15" t="s">
        <v>165</v>
      </c>
      <c r="B110" s="16" t="s">
        <v>54</v>
      </c>
      <c r="C110" s="17" t="s">
        <v>55</v>
      </c>
      <c r="D110" s="22" t="s">
        <v>280</v>
      </c>
    </row>
    <row r="111" spans="1:4" ht="20.25" customHeight="1" x14ac:dyDescent="0.25">
      <c r="A111" s="15" t="s">
        <v>170</v>
      </c>
      <c r="B111" s="16" t="s">
        <v>31</v>
      </c>
      <c r="C111" s="17" t="s">
        <v>171</v>
      </c>
      <c r="D111" s="22" t="s">
        <v>153</v>
      </c>
    </row>
    <row r="112" spans="1:4" ht="30" x14ac:dyDescent="0.25">
      <c r="A112" s="15" t="s">
        <v>170</v>
      </c>
      <c r="B112" s="16" t="s">
        <v>54</v>
      </c>
      <c r="C112" s="17" t="s">
        <v>55</v>
      </c>
      <c r="D112" s="94" t="s">
        <v>255</v>
      </c>
    </row>
    <row r="113" spans="1:4" ht="36" customHeight="1" x14ac:dyDescent="0.25">
      <c r="A113" s="15" t="s">
        <v>170</v>
      </c>
      <c r="B113" s="16" t="s">
        <v>34</v>
      </c>
      <c r="C113" s="17" t="s">
        <v>172</v>
      </c>
      <c r="D113" s="22">
        <v>2021</v>
      </c>
    </row>
    <row r="114" spans="1:4" ht="20.25" customHeight="1" x14ac:dyDescent="0.25">
      <c r="A114" s="15" t="s">
        <v>170</v>
      </c>
      <c r="B114" s="16" t="s">
        <v>173</v>
      </c>
      <c r="C114" s="17" t="s">
        <v>174</v>
      </c>
      <c r="D114" s="22">
        <v>2021</v>
      </c>
    </row>
    <row r="115" spans="1:4" ht="20.25" customHeight="1" x14ac:dyDescent="0.25">
      <c r="A115" s="15" t="s">
        <v>170</v>
      </c>
      <c r="B115" s="16" t="s">
        <v>32</v>
      </c>
      <c r="C115" s="17" t="s">
        <v>175</v>
      </c>
      <c r="D115" s="22">
        <v>2021</v>
      </c>
    </row>
    <row r="116" spans="1:4" ht="20.25" customHeight="1" x14ac:dyDescent="0.25">
      <c r="A116" s="15" t="s">
        <v>170</v>
      </c>
      <c r="B116" s="16" t="s">
        <v>31</v>
      </c>
      <c r="C116" s="17" t="s">
        <v>176</v>
      </c>
      <c r="D116" s="22">
        <v>2021</v>
      </c>
    </row>
    <row r="117" spans="1:4" ht="20.25" customHeight="1" x14ac:dyDescent="0.25">
      <c r="A117" s="15" t="s">
        <v>177</v>
      </c>
      <c r="B117" s="16" t="s">
        <v>54</v>
      </c>
      <c r="C117" s="17" t="s">
        <v>55</v>
      </c>
      <c r="D117" s="22" t="s">
        <v>87</v>
      </c>
    </row>
    <row r="118" spans="1:4" ht="20.25" customHeight="1" x14ac:dyDescent="0.25">
      <c r="A118" s="15" t="s">
        <v>177</v>
      </c>
      <c r="B118" s="16" t="s">
        <v>31</v>
      </c>
      <c r="C118" s="17" t="s">
        <v>178</v>
      </c>
      <c r="D118" s="22">
        <v>2018</v>
      </c>
    </row>
    <row r="119" spans="1:4" ht="30" x14ac:dyDescent="0.25">
      <c r="A119" s="15" t="s">
        <v>179</v>
      </c>
      <c r="B119" s="16" t="s">
        <v>60</v>
      </c>
      <c r="C119" s="17" t="s">
        <v>61</v>
      </c>
      <c r="D119" s="94" t="s">
        <v>255</v>
      </c>
    </row>
    <row r="120" spans="1:4" ht="20.25" customHeight="1" x14ac:dyDescent="0.25">
      <c r="A120" s="15" t="s">
        <v>179</v>
      </c>
      <c r="B120" s="16" t="s">
        <v>75</v>
      </c>
      <c r="C120" s="17" t="s">
        <v>76</v>
      </c>
      <c r="D120" s="22" t="s">
        <v>180</v>
      </c>
    </row>
    <row r="121" spans="1:4" ht="20.25" customHeight="1" x14ac:dyDescent="0.25">
      <c r="A121" s="15" t="s">
        <v>179</v>
      </c>
      <c r="B121" s="16" t="s">
        <v>32</v>
      </c>
      <c r="C121" s="17" t="s">
        <v>82</v>
      </c>
      <c r="D121" s="22" t="s">
        <v>69</v>
      </c>
    </row>
    <row r="122" spans="1:4" ht="30" x14ac:dyDescent="0.25">
      <c r="A122" s="15" t="s">
        <v>181</v>
      </c>
      <c r="B122" s="16" t="s">
        <v>54</v>
      </c>
      <c r="C122" s="17" t="s">
        <v>182</v>
      </c>
      <c r="D122" s="94" t="s">
        <v>255</v>
      </c>
    </row>
    <row r="123" spans="1:4" ht="20.25" customHeight="1" x14ac:dyDescent="0.25">
      <c r="A123" s="15" t="s">
        <v>181</v>
      </c>
      <c r="B123" s="16" t="s">
        <v>75</v>
      </c>
      <c r="C123" s="17" t="s">
        <v>76</v>
      </c>
      <c r="D123" s="22" t="s">
        <v>80</v>
      </c>
    </row>
    <row r="124" spans="1:4" ht="20.25" customHeight="1" x14ac:dyDescent="0.25">
      <c r="A124" s="15" t="s">
        <v>181</v>
      </c>
      <c r="B124" s="16" t="s">
        <v>32</v>
      </c>
      <c r="C124" s="17" t="s">
        <v>82</v>
      </c>
      <c r="D124" s="22" t="s">
        <v>269</v>
      </c>
    </row>
    <row r="125" spans="1:4" ht="20.25" customHeight="1" x14ac:dyDescent="0.25">
      <c r="A125" s="15" t="s">
        <v>183</v>
      </c>
      <c r="B125" s="16" t="s">
        <v>62</v>
      </c>
      <c r="C125" s="17" t="s">
        <v>63</v>
      </c>
      <c r="D125" s="22" t="s">
        <v>51</v>
      </c>
    </row>
    <row r="126" spans="1:4" ht="30" x14ac:dyDescent="0.25">
      <c r="A126" s="15" t="s">
        <v>183</v>
      </c>
      <c r="B126" s="16" t="s">
        <v>32</v>
      </c>
      <c r="C126" s="17" t="s">
        <v>56</v>
      </c>
      <c r="D126" s="94" t="s">
        <v>270</v>
      </c>
    </row>
    <row r="127" spans="1:4" ht="20.25" customHeight="1" x14ac:dyDescent="0.25">
      <c r="A127" s="15" t="s">
        <v>183</v>
      </c>
      <c r="B127" s="16" t="s">
        <v>54</v>
      </c>
      <c r="C127" s="17" t="s">
        <v>55</v>
      </c>
      <c r="D127" s="22" t="s">
        <v>281</v>
      </c>
    </row>
    <row r="128" spans="1:4" ht="20.25" customHeight="1" x14ac:dyDescent="0.25">
      <c r="A128" s="15" t="s">
        <v>184</v>
      </c>
      <c r="B128" s="16" t="s">
        <v>60</v>
      </c>
      <c r="C128" s="17" t="s">
        <v>61</v>
      </c>
      <c r="D128" s="22" t="s">
        <v>261</v>
      </c>
    </row>
    <row r="129" spans="1:4" ht="20.25" customHeight="1" x14ac:dyDescent="0.25">
      <c r="A129" s="15" t="s">
        <v>184</v>
      </c>
      <c r="B129" s="16" t="s">
        <v>31</v>
      </c>
      <c r="C129" s="17" t="s">
        <v>185</v>
      </c>
      <c r="D129" s="22" t="s">
        <v>258</v>
      </c>
    </row>
    <row r="130" spans="1:4" ht="20.25" customHeight="1" x14ac:dyDescent="0.25">
      <c r="A130" s="15" t="s">
        <v>184</v>
      </c>
      <c r="B130" s="16" t="s">
        <v>62</v>
      </c>
      <c r="C130" s="17" t="s">
        <v>63</v>
      </c>
      <c r="D130" s="22">
        <v>2016</v>
      </c>
    </row>
    <row r="131" spans="1:4" ht="20.25" customHeight="1" x14ac:dyDescent="0.25">
      <c r="A131" s="15" t="s">
        <v>184</v>
      </c>
      <c r="B131" s="16" t="s">
        <v>32</v>
      </c>
      <c r="C131" s="17" t="s">
        <v>186</v>
      </c>
      <c r="D131" s="22" t="s">
        <v>258</v>
      </c>
    </row>
    <row r="132" spans="1:4" ht="20.25" customHeight="1" x14ac:dyDescent="0.25">
      <c r="A132" s="15" t="s">
        <v>184</v>
      </c>
      <c r="B132" s="16" t="s">
        <v>40</v>
      </c>
      <c r="C132" s="17" t="s">
        <v>187</v>
      </c>
      <c r="D132" s="22" t="s">
        <v>188</v>
      </c>
    </row>
    <row r="133" spans="1:4" ht="20.25" customHeight="1" x14ac:dyDescent="0.25">
      <c r="A133" s="15" t="s">
        <v>184</v>
      </c>
      <c r="B133" s="16" t="s">
        <v>92</v>
      </c>
      <c r="C133" s="17" t="s">
        <v>189</v>
      </c>
      <c r="D133" s="22" t="s">
        <v>254</v>
      </c>
    </row>
    <row r="134" spans="1:4" ht="20.25" customHeight="1" x14ac:dyDescent="0.25">
      <c r="A134" s="15" t="s">
        <v>184</v>
      </c>
      <c r="B134" s="16" t="s">
        <v>54</v>
      </c>
      <c r="C134" s="17" t="s">
        <v>190</v>
      </c>
      <c r="D134" s="22" t="s">
        <v>282</v>
      </c>
    </row>
    <row r="135" spans="1:4" ht="20.25" customHeight="1" x14ac:dyDescent="0.25">
      <c r="A135" s="15" t="s">
        <v>191</v>
      </c>
      <c r="B135" s="16" t="s">
        <v>60</v>
      </c>
      <c r="C135" s="17" t="s">
        <v>61</v>
      </c>
      <c r="D135" s="94" t="s">
        <v>51</v>
      </c>
    </row>
    <row r="136" spans="1:4" ht="20.25" customHeight="1" x14ac:dyDescent="0.25">
      <c r="A136" s="15" t="s">
        <v>191</v>
      </c>
      <c r="B136" s="16" t="s">
        <v>62</v>
      </c>
      <c r="C136" s="17" t="s">
        <v>192</v>
      </c>
      <c r="D136" s="22" t="s">
        <v>193</v>
      </c>
    </row>
    <row r="137" spans="1:4" ht="20.25" customHeight="1" x14ac:dyDescent="0.25">
      <c r="A137" s="15" t="s">
        <v>191</v>
      </c>
      <c r="B137" s="16" t="s">
        <v>32</v>
      </c>
      <c r="C137" s="17" t="s">
        <v>194</v>
      </c>
      <c r="D137" s="22" t="s">
        <v>258</v>
      </c>
    </row>
    <row r="138" spans="1:4" ht="20.25" customHeight="1" x14ac:dyDescent="0.25">
      <c r="A138" s="15" t="s">
        <v>191</v>
      </c>
      <c r="B138" s="16" t="s">
        <v>54</v>
      </c>
      <c r="C138" s="17" t="s">
        <v>55</v>
      </c>
      <c r="D138" s="22" t="s">
        <v>254</v>
      </c>
    </row>
    <row r="139" spans="1:4" ht="30" x14ac:dyDescent="0.25">
      <c r="A139" s="15" t="s">
        <v>195</v>
      </c>
      <c r="B139" s="16" t="s">
        <v>60</v>
      </c>
      <c r="C139" s="17" t="s">
        <v>61</v>
      </c>
      <c r="D139" s="94" t="s">
        <v>261</v>
      </c>
    </row>
    <row r="140" spans="1:4" ht="20.25" customHeight="1" x14ac:dyDescent="0.25">
      <c r="A140" s="15" t="s">
        <v>195</v>
      </c>
      <c r="B140" s="16" t="s">
        <v>32</v>
      </c>
      <c r="C140" s="17" t="s">
        <v>56</v>
      </c>
      <c r="D140" s="22">
        <v>2013</v>
      </c>
    </row>
    <row r="141" spans="1:4" ht="20.25" customHeight="1" x14ac:dyDescent="0.25">
      <c r="A141" s="15" t="s">
        <v>195</v>
      </c>
      <c r="B141" s="16" t="s">
        <v>75</v>
      </c>
      <c r="C141" s="17" t="s">
        <v>76</v>
      </c>
      <c r="D141" s="22" t="s">
        <v>196</v>
      </c>
    </row>
    <row r="142" spans="1:4" ht="20.25" customHeight="1" x14ac:dyDescent="0.25">
      <c r="A142" s="15" t="s">
        <v>197</v>
      </c>
      <c r="B142" s="16" t="s">
        <v>62</v>
      </c>
      <c r="C142" s="17" t="s">
        <v>63</v>
      </c>
      <c r="D142" s="22" t="s">
        <v>51</v>
      </c>
    </row>
    <row r="143" spans="1:4" ht="20.25" customHeight="1" x14ac:dyDescent="0.25">
      <c r="A143" s="15" t="s">
        <v>197</v>
      </c>
      <c r="B143" s="16" t="s">
        <v>32</v>
      </c>
      <c r="C143" s="17" t="s">
        <v>56</v>
      </c>
      <c r="D143" s="22" t="s">
        <v>198</v>
      </c>
    </row>
    <row r="144" spans="1:4" ht="20.25" customHeight="1" x14ac:dyDescent="0.25">
      <c r="A144" s="15" t="s">
        <v>197</v>
      </c>
      <c r="B144" s="16" t="s">
        <v>54</v>
      </c>
      <c r="C144" s="17" t="s">
        <v>199</v>
      </c>
      <c r="D144" s="22" t="s">
        <v>200</v>
      </c>
    </row>
    <row r="145" spans="1:4" ht="20.25" customHeight="1" x14ac:dyDescent="0.25">
      <c r="A145" s="15" t="s">
        <v>197</v>
      </c>
      <c r="B145" s="16" t="s">
        <v>60</v>
      </c>
      <c r="C145" s="17" t="s">
        <v>61</v>
      </c>
      <c r="D145" s="22" t="s">
        <v>268</v>
      </c>
    </row>
    <row r="146" spans="1:4" ht="20.25" customHeight="1" x14ac:dyDescent="0.25">
      <c r="A146" s="15" t="s">
        <v>201</v>
      </c>
      <c r="B146" s="16" t="s">
        <v>32</v>
      </c>
      <c r="C146" s="17" t="s">
        <v>202</v>
      </c>
      <c r="D146" s="22" t="s">
        <v>251</v>
      </c>
    </row>
    <row r="147" spans="1:4" ht="20.25" customHeight="1" x14ac:dyDescent="0.25">
      <c r="A147" s="15" t="s">
        <v>201</v>
      </c>
      <c r="B147" s="16" t="s">
        <v>120</v>
      </c>
      <c r="C147" s="17" t="s">
        <v>203</v>
      </c>
      <c r="D147" s="22" t="s">
        <v>163</v>
      </c>
    </row>
    <row r="148" spans="1:4" ht="20.25" customHeight="1" x14ac:dyDescent="0.25">
      <c r="A148" s="15" t="s">
        <v>201</v>
      </c>
      <c r="B148" s="16" t="s">
        <v>54</v>
      </c>
      <c r="C148" s="17" t="s">
        <v>55</v>
      </c>
      <c r="D148" s="22" t="s">
        <v>283</v>
      </c>
    </row>
    <row r="149" spans="1:4" ht="30" x14ac:dyDescent="0.25">
      <c r="A149" s="15" t="s">
        <v>204</v>
      </c>
      <c r="B149" s="16" t="s">
        <v>31</v>
      </c>
      <c r="C149" s="17" t="s">
        <v>205</v>
      </c>
      <c r="D149" s="94" t="s">
        <v>259</v>
      </c>
    </row>
    <row r="150" spans="1:4" ht="20.25" customHeight="1" x14ac:dyDescent="0.25">
      <c r="A150" s="15" t="s">
        <v>204</v>
      </c>
      <c r="B150" s="16" t="s">
        <v>32</v>
      </c>
      <c r="C150" s="17" t="s">
        <v>206</v>
      </c>
      <c r="D150" s="22" t="s">
        <v>260</v>
      </c>
    </row>
    <row r="151" spans="1:4" ht="34.5" customHeight="1" x14ac:dyDescent="0.25">
      <c r="A151" s="15" t="s">
        <v>204</v>
      </c>
      <c r="B151" s="16" t="s">
        <v>54</v>
      </c>
      <c r="C151" s="17" t="s">
        <v>207</v>
      </c>
      <c r="D151" s="94" t="s">
        <v>255</v>
      </c>
    </row>
    <row r="152" spans="1:4" ht="30" x14ac:dyDescent="0.25">
      <c r="A152" s="15" t="s">
        <v>209</v>
      </c>
      <c r="B152" s="16" t="s">
        <v>60</v>
      </c>
      <c r="C152" s="17" t="s">
        <v>61</v>
      </c>
      <c r="D152" s="94" t="s">
        <v>255</v>
      </c>
    </row>
    <row r="153" spans="1:4" ht="20.25" customHeight="1" x14ac:dyDescent="0.25">
      <c r="A153" s="15" t="s">
        <v>209</v>
      </c>
      <c r="B153" s="16" t="s">
        <v>31</v>
      </c>
      <c r="C153" s="17" t="s">
        <v>210</v>
      </c>
      <c r="D153" s="22" t="s">
        <v>258</v>
      </c>
    </row>
    <row r="154" spans="1:4" ht="20.25" customHeight="1" x14ac:dyDescent="0.25">
      <c r="A154" s="15" t="s">
        <v>209</v>
      </c>
      <c r="B154" s="16" t="s">
        <v>40</v>
      </c>
      <c r="C154" s="17" t="s">
        <v>211</v>
      </c>
      <c r="D154" s="22" t="s">
        <v>212</v>
      </c>
    </row>
    <row r="155" spans="1:4" ht="20.25" customHeight="1" x14ac:dyDescent="0.25">
      <c r="A155" s="15" t="s">
        <v>209</v>
      </c>
      <c r="B155" s="16" t="s">
        <v>62</v>
      </c>
      <c r="C155" s="17" t="s">
        <v>63</v>
      </c>
      <c r="D155" s="22">
        <v>2013</v>
      </c>
    </row>
    <row r="156" spans="1:4" ht="20.25" customHeight="1" x14ac:dyDescent="0.25">
      <c r="A156" s="15" t="s">
        <v>209</v>
      </c>
      <c r="B156" s="16" t="s">
        <v>92</v>
      </c>
      <c r="C156" s="17" t="s">
        <v>213</v>
      </c>
      <c r="D156" s="22" t="s">
        <v>258</v>
      </c>
    </row>
    <row r="157" spans="1:4" ht="20.25" customHeight="1" x14ac:dyDescent="0.25">
      <c r="A157" s="15" t="s">
        <v>209</v>
      </c>
      <c r="B157" s="16" t="s">
        <v>77</v>
      </c>
      <c r="C157" s="17" t="s">
        <v>214</v>
      </c>
      <c r="D157" s="22">
        <v>2020</v>
      </c>
    </row>
    <row r="158" spans="1:4" ht="34.5" customHeight="1" x14ac:dyDescent="0.25">
      <c r="A158" s="15" t="s">
        <v>209</v>
      </c>
      <c r="B158" s="16" t="s">
        <v>54</v>
      </c>
      <c r="C158" s="17" t="s">
        <v>215</v>
      </c>
      <c r="D158" s="18" t="s">
        <v>284</v>
      </c>
    </row>
    <row r="159" spans="1:4" ht="20.25" customHeight="1" x14ac:dyDescent="0.25">
      <c r="A159" s="15" t="s">
        <v>216</v>
      </c>
      <c r="B159" s="16" t="s">
        <v>60</v>
      </c>
      <c r="C159" s="17" t="s">
        <v>61</v>
      </c>
      <c r="D159" s="94">
        <v>2017</v>
      </c>
    </row>
    <row r="160" spans="1:4" ht="30" x14ac:dyDescent="0.25">
      <c r="A160" s="15" t="s">
        <v>216</v>
      </c>
      <c r="B160" s="16" t="s">
        <v>32</v>
      </c>
      <c r="C160" s="17" t="s">
        <v>56</v>
      </c>
      <c r="D160" s="94" t="s">
        <v>255</v>
      </c>
    </row>
    <row r="161" spans="1:4" ht="20.25" customHeight="1" x14ac:dyDescent="0.25">
      <c r="A161" s="15" t="s">
        <v>216</v>
      </c>
      <c r="B161" s="16" t="s">
        <v>92</v>
      </c>
      <c r="C161" s="17" t="s">
        <v>217</v>
      </c>
      <c r="D161" s="22" t="s">
        <v>271</v>
      </c>
    </row>
    <row r="162" spans="1:4" ht="20.25" customHeight="1" x14ac:dyDescent="0.25">
      <c r="A162" s="15" t="s">
        <v>216</v>
      </c>
      <c r="B162" s="16" t="s">
        <v>30</v>
      </c>
      <c r="C162" s="17" t="s">
        <v>218</v>
      </c>
      <c r="D162" s="22" t="s">
        <v>111</v>
      </c>
    </row>
    <row r="163" spans="1:4" ht="20.25" customHeight="1" x14ac:dyDescent="0.25">
      <c r="A163" s="15" t="s">
        <v>216</v>
      </c>
      <c r="B163" s="16" t="s">
        <v>54</v>
      </c>
      <c r="C163" s="17" t="s">
        <v>219</v>
      </c>
      <c r="D163" s="22" t="s">
        <v>253</v>
      </c>
    </row>
    <row r="164" spans="1:4" ht="20.25" customHeight="1" x14ac:dyDescent="0.25">
      <c r="A164" s="15" t="s">
        <v>216</v>
      </c>
      <c r="B164" s="16" t="s">
        <v>77</v>
      </c>
      <c r="C164" s="17" t="s">
        <v>214</v>
      </c>
      <c r="D164" s="22">
        <v>2023</v>
      </c>
    </row>
    <row r="165" spans="1:4" ht="30" x14ac:dyDescent="0.25">
      <c r="A165" s="15" t="s">
        <v>220</v>
      </c>
      <c r="B165" s="16" t="s">
        <v>60</v>
      </c>
      <c r="C165" s="17" t="s">
        <v>61</v>
      </c>
      <c r="D165" s="94" t="s">
        <v>255</v>
      </c>
    </row>
    <row r="166" spans="1:4" ht="20.25" customHeight="1" x14ac:dyDescent="0.25">
      <c r="A166" s="15" t="s">
        <v>220</v>
      </c>
      <c r="B166" s="16" t="s">
        <v>31</v>
      </c>
      <c r="C166" s="17" t="s">
        <v>221</v>
      </c>
      <c r="D166" s="22">
        <v>2013</v>
      </c>
    </row>
    <row r="167" spans="1:4" ht="34.5" customHeight="1" x14ac:dyDescent="0.25">
      <c r="A167" s="15" t="s">
        <v>220</v>
      </c>
      <c r="B167" s="16" t="s">
        <v>31</v>
      </c>
      <c r="C167" s="17" t="s">
        <v>222</v>
      </c>
      <c r="D167" s="18" t="s">
        <v>223</v>
      </c>
    </row>
    <row r="168" spans="1:4" ht="20.25" customHeight="1" x14ac:dyDescent="0.25">
      <c r="A168" s="15" t="s">
        <v>220</v>
      </c>
      <c r="B168" s="16" t="s">
        <v>115</v>
      </c>
      <c r="C168" s="17" t="s">
        <v>224</v>
      </c>
      <c r="D168" s="18">
        <v>2020</v>
      </c>
    </row>
    <row r="169" spans="1:4" ht="20.25" customHeight="1" x14ac:dyDescent="0.25">
      <c r="A169" s="15" t="s">
        <v>220</v>
      </c>
      <c r="B169" s="16" t="s">
        <v>40</v>
      </c>
      <c r="C169" s="17" t="s">
        <v>225</v>
      </c>
      <c r="D169" s="22">
        <v>2017</v>
      </c>
    </row>
    <row r="170" spans="1:4" ht="20.25" customHeight="1" x14ac:dyDescent="0.25">
      <c r="A170" s="15" t="s">
        <v>220</v>
      </c>
      <c r="B170" s="16" t="s">
        <v>40</v>
      </c>
      <c r="C170" s="17" t="s">
        <v>187</v>
      </c>
      <c r="D170" s="90" t="s">
        <v>188</v>
      </c>
    </row>
    <row r="171" spans="1:4" ht="20.25" customHeight="1" x14ac:dyDescent="0.25">
      <c r="A171" s="15" t="s">
        <v>220</v>
      </c>
      <c r="B171" s="16" t="s">
        <v>62</v>
      </c>
      <c r="C171" s="17" t="s">
        <v>63</v>
      </c>
      <c r="D171" s="22" t="s">
        <v>208</v>
      </c>
    </row>
    <row r="172" spans="1:4" ht="20.25" customHeight="1" x14ac:dyDescent="0.25">
      <c r="A172" s="15" t="s">
        <v>220</v>
      </c>
      <c r="B172" s="16" t="s">
        <v>32</v>
      </c>
      <c r="C172" s="17" t="s">
        <v>226</v>
      </c>
      <c r="D172" s="18" t="s">
        <v>227</v>
      </c>
    </row>
    <row r="173" spans="1:4" ht="20.25" customHeight="1" x14ac:dyDescent="0.25">
      <c r="A173" s="15" t="s">
        <v>220</v>
      </c>
      <c r="B173" s="16" t="s">
        <v>228</v>
      </c>
      <c r="C173" s="17" t="s">
        <v>229</v>
      </c>
      <c r="D173" s="18">
        <v>2013</v>
      </c>
    </row>
    <row r="174" spans="1:4" ht="20.25" customHeight="1" x14ac:dyDescent="0.25">
      <c r="A174" s="15" t="s">
        <v>220</v>
      </c>
      <c r="B174" s="16" t="s">
        <v>92</v>
      </c>
      <c r="C174" s="17" t="s">
        <v>230</v>
      </c>
      <c r="D174" s="22" t="s">
        <v>231</v>
      </c>
    </row>
    <row r="175" spans="1:4" ht="20.25" customHeight="1" x14ac:dyDescent="0.25">
      <c r="A175" s="15" t="s">
        <v>220</v>
      </c>
      <c r="B175" s="16" t="s">
        <v>92</v>
      </c>
      <c r="C175" s="17" t="s">
        <v>232</v>
      </c>
      <c r="D175" s="18" t="s">
        <v>233</v>
      </c>
    </row>
    <row r="176" spans="1:4" ht="20.25" customHeight="1" x14ac:dyDescent="0.25">
      <c r="A176" s="15" t="s">
        <v>220</v>
      </c>
      <c r="B176" s="16" t="s">
        <v>32</v>
      </c>
      <c r="C176" s="17" t="s">
        <v>56</v>
      </c>
      <c r="D176" s="18">
        <v>2023</v>
      </c>
    </row>
    <row r="177" spans="1:4" ht="30" x14ac:dyDescent="0.25">
      <c r="A177" s="15" t="s">
        <v>220</v>
      </c>
      <c r="B177" s="16" t="s">
        <v>54</v>
      </c>
      <c r="C177" s="17" t="s">
        <v>285</v>
      </c>
      <c r="D177" s="94" t="s">
        <v>255</v>
      </c>
    </row>
    <row r="178" spans="1:4" ht="30" x14ac:dyDescent="0.25">
      <c r="A178" s="15" t="s">
        <v>235</v>
      </c>
      <c r="B178" s="16" t="s">
        <v>32</v>
      </c>
      <c r="C178" s="17" t="s">
        <v>236</v>
      </c>
      <c r="D178" s="94" t="s">
        <v>259</v>
      </c>
    </row>
    <row r="179" spans="1:4" ht="20.25" customHeight="1" x14ac:dyDescent="0.25">
      <c r="A179" s="15" t="s">
        <v>235</v>
      </c>
      <c r="B179" s="16" t="s">
        <v>92</v>
      </c>
      <c r="C179" s="17" t="s">
        <v>237</v>
      </c>
      <c r="D179" s="22">
        <v>2013</v>
      </c>
    </row>
    <row r="180" spans="1:4" ht="20.25" customHeight="1" x14ac:dyDescent="0.25">
      <c r="A180" s="15" t="s">
        <v>235</v>
      </c>
      <c r="B180" s="16" t="s">
        <v>54</v>
      </c>
      <c r="C180" s="17" t="s">
        <v>55</v>
      </c>
      <c r="D180" s="22" t="s">
        <v>286</v>
      </c>
    </row>
    <row r="181" spans="1:4" ht="20.25" customHeight="1" x14ac:dyDescent="0.25">
      <c r="A181" s="15" t="s">
        <v>238</v>
      </c>
      <c r="B181" s="16" t="s">
        <v>120</v>
      </c>
      <c r="C181" s="17" t="s">
        <v>239</v>
      </c>
      <c r="D181" s="18">
        <v>2013</v>
      </c>
    </row>
    <row r="182" spans="1:4" ht="20.25" customHeight="1" x14ac:dyDescent="0.25">
      <c r="A182" s="15" t="s">
        <v>238</v>
      </c>
      <c r="B182" s="16" t="s">
        <v>40</v>
      </c>
      <c r="C182" s="17" t="s">
        <v>240</v>
      </c>
      <c r="D182" s="22" t="s">
        <v>241</v>
      </c>
    </row>
    <row r="183" spans="1:4" ht="20.25" customHeight="1" x14ac:dyDescent="0.25">
      <c r="A183" s="15" t="s">
        <v>238</v>
      </c>
      <c r="B183" s="16" t="s">
        <v>62</v>
      </c>
      <c r="C183" s="17" t="s">
        <v>63</v>
      </c>
      <c r="D183" s="22" t="s">
        <v>163</v>
      </c>
    </row>
    <row r="184" spans="1:4" ht="20.25" customHeight="1" x14ac:dyDescent="0.25">
      <c r="A184" s="15" t="s">
        <v>238</v>
      </c>
      <c r="B184" s="16" t="s">
        <v>92</v>
      </c>
      <c r="C184" s="17" t="s">
        <v>242</v>
      </c>
      <c r="D184" s="22" t="s">
        <v>100</v>
      </c>
    </row>
    <row r="185" spans="1:4" ht="20.25" customHeight="1" x14ac:dyDescent="0.25">
      <c r="A185" s="15" t="s">
        <v>238</v>
      </c>
      <c r="B185" s="16" t="s">
        <v>54</v>
      </c>
      <c r="C185" s="17" t="s">
        <v>55</v>
      </c>
      <c r="D185" s="22" t="s">
        <v>253</v>
      </c>
    </row>
    <row r="186" spans="1:4" ht="20.25" customHeight="1" x14ac:dyDescent="0.25">
      <c r="A186" s="15" t="s">
        <v>238</v>
      </c>
      <c r="B186" s="16" t="s">
        <v>60</v>
      </c>
      <c r="C186" s="17" t="s">
        <v>61</v>
      </c>
      <c r="D186" s="22" t="s">
        <v>262</v>
      </c>
    </row>
    <row r="187" spans="1:4" ht="20.25" customHeight="1" x14ac:dyDescent="0.25">
      <c r="A187" s="15" t="s">
        <v>243</v>
      </c>
      <c r="B187" s="16" t="s">
        <v>60</v>
      </c>
      <c r="C187" s="17" t="s">
        <v>61</v>
      </c>
      <c r="D187" s="22" t="s">
        <v>261</v>
      </c>
    </row>
    <row r="188" spans="1:4" ht="20.25" customHeight="1" x14ac:dyDescent="0.25">
      <c r="A188" s="15" t="s">
        <v>243</v>
      </c>
      <c r="B188" s="16" t="s">
        <v>62</v>
      </c>
      <c r="C188" s="17" t="s">
        <v>63</v>
      </c>
      <c r="D188" s="22">
        <v>2016</v>
      </c>
    </row>
    <row r="189" spans="1:4" ht="20.25" customHeight="1" x14ac:dyDescent="0.25">
      <c r="A189" s="15" t="s">
        <v>243</v>
      </c>
      <c r="B189" s="16" t="s">
        <v>32</v>
      </c>
      <c r="C189" s="17" t="s">
        <v>56</v>
      </c>
      <c r="D189" s="22" t="s">
        <v>260</v>
      </c>
    </row>
    <row r="190" spans="1:4" ht="20.25" customHeight="1" x14ac:dyDescent="0.25">
      <c r="A190" s="15" t="s">
        <v>243</v>
      </c>
      <c r="B190" s="16" t="s">
        <v>54</v>
      </c>
      <c r="C190" s="17" t="s">
        <v>139</v>
      </c>
      <c r="D190" s="94" t="s">
        <v>266</v>
      </c>
    </row>
    <row r="191" spans="1:4" ht="30" x14ac:dyDescent="0.25">
      <c r="A191" s="15" t="s">
        <v>244</v>
      </c>
      <c r="B191" s="16" t="s">
        <v>60</v>
      </c>
      <c r="C191" s="17" t="s">
        <v>61</v>
      </c>
      <c r="D191" s="94" t="s">
        <v>272</v>
      </c>
    </row>
    <row r="192" spans="1:4" ht="20.25" customHeight="1" x14ac:dyDescent="0.25">
      <c r="A192" s="15" t="s">
        <v>244</v>
      </c>
      <c r="B192" s="16" t="s">
        <v>32</v>
      </c>
      <c r="C192" s="17" t="s">
        <v>56</v>
      </c>
      <c r="D192" s="22" t="s">
        <v>234</v>
      </c>
    </row>
    <row r="193" spans="1:4" ht="20.25" customHeight="1" x14ac:dyDescent="0.25">
      <c r="A193" s="15" t="s">
        <v>244</v>
      </c>
      <c r="B193" s="16" t="s">
        <v>54</v>
      </c>
      <c r="C193" s="17" t="s">
        <v>55</v>
      </c>
      <c r="D193" s="22" t="s">
        <v>287</v>
      </c>
    </row>
    <row r="194" spans="1:4" ht="20.25" customHeight="1" x14ac:dyDescent="0.25">
      <c r="A194" s="15" t="s">
        <v>245</v>
      </c>
      <c r="B194" s="16" t="s">
        <v>60</v>
      </c>
      <c r="C194" s="17" t="s">
        <v>61</v>
      </c>
      <c r="D194" s="22" t="s">
        <v>87</v>
      </c>
    </row>
    <row r="195" spans="1:4" ht="20.25" customHeight="1" x14ac:dyDescent="0.25">
      <c r="A195" s="15" t="s">
        <v>245</v>
      </c>
      <c r="B195" s="16" t="s">
        <v>75</v>
      </c>
      <c r="C195" s="17" t="s">
        <v>246</v>
      </c>
      <c r="D195" s="22" t="s">
        <v>247</v>
      </c>
    </row>
    <row r="196" spans="1:4" ht="20.25" customHeight="1" x14ac:dyDescent="0.25">
      <c r="A196" s="15" t="s">
        <v>245</v>
      </c>
      <c r="B196" s="16" t="s">
        <v>32</v>
      </c>
      <c r="C196" s="17" t="s">
        <v>82</v>
      </c>
      <c r="D196" s="22" t="s">
        <v>254</v>
      </c>
    </row>
    <row r="197" spans="1:4" s="5" customFormat="1" ht="30.75" thickBot="1" x14ac:dyDescent="0.25">
      <c r="A197" s="27" t="s">
        <v>248</v>
      </c>
      <c r="B197" s="28" t="s">
        <v>60</v>
      </c>
      <c r="C197" s="29" t="s">
        <v>61</v>
      </c>
      <c r="D197" s="30" t="s">
        <v>255</v>
      </c>
    </row>
    <row r="198" spans="1:4" s="5" customFormat="1" ht="20.25" customHeight="1" x14ac:dyDescent="0.2">
      <c r="A198" s="2"/>
      <c r="B198" s="8"/>
      <c r="C198" s="2"/>
      <c r="D198" s="3"/>
    </row>
    <row r="199" spans="1:4" s="5" customFormat="1" ht="20.25" customHeight="1" x14ac:dyDescent="0.2">
      <c r="A199" s="2"/>
      <c r="B199" s="8"/>
      <c r="C199" s="2"/>
      <c r="D199" s="3"/>
    </row>
    <row r="200" spans="1:4" s="5" customFormat="1" ht="20.25" customHeight="1" x14ac:dyDescent="0.2">
      <c r="A200" s="2"/>
      <c r="B200" s="8"/>
      <c r="C200" s="2"/>
      <c r="D200" s="3"/>
    </row>
    <row r="201" spans="1:4" s="5" customFormat="1" ht="20.25" customHeight="1" x14ac:dyDescent="0.2">
      <c r="A201" s="2"/>
      <c r="B201" s="8"/>
      <c r="C201" s="2"/>
      <c r="D201" s="3"/>
    </row>
    <row r="202" spans="1:4" s="5" customFormat="1" ht="20.25" customHeight="1" x14ac:dyDescent="0.2">
      <c r="A202" s="2"/>
      <c r="B202" s="8"/>
      <c r="C202" s="2"/>
      <c r="D202" s="3"/>
    </row>
    <row r="203" spans="1:4" s="5" customFormat="1" ht="20.25" customHeight="1" x14ac:dyDescent="0.2">
      <c r="A203" s="2"/>
      <c r="B203" s="8"/>
      <c r="C203" s="2"/>
      <c r="D203" s="3"/>
    </row>
    <row r="204" spans="1:4" s="5" customFormat="1" ht="20.25" customHeight="1" x14ac:dyDescent="0.2">
      <c r="A204" s="2"/>
      <c r="B204" s="8"/>
      <c r="C204" s="2"/>
      <c r="D204" s="3"/>
    </row>
    <row r="205" spans="1:4" s="5" customFormat="1" ht="20.25" customHeight="1" x14ac:dyDescent="0.2">
      <c r="A205" s="2"/>
      <c r="B205" s="8"/>
      <c r="C205" s="2"/>
      <c r="D205" s="3"/>
    </row>
    <row r="206" spans="1:4" s="5" customFormat="1" ht="20.25" customHeight="1" x14ac:dyDescent="0.2">
      <c r="A206" s="2"/>
      <c r="B206" s="8"/>
      <c r="C206" s="2"/>
      <c r="D206" s="3"/>
    </row>
    <row r="207" spans="1:4" s="5" customFormat="1" ht="20.25" customHeight="1" x14ac:dyDescent="0.2">
      <c r="A207" s="2"/>
      <c r="B207" s="8"/>
      <c r="C207" s="2"/>
      <c r="D207" s="3"/>
    </row>
    <row r="208" spans="1:4" s="5" customFormat="1" ht="20.25" customHeight="1" x14ac:dyDescent="0.2">
      <c r="A208" s="2"/>
      <c r="B208" s="8"/>
      <c r="C208" s="2"/>
      <c r="D208" s="3"/>
    </row>
    <row r="209" spans="1:4" s="5" customFormat="1" ht="20.25" customHeight="1" x14ac:dyDescent="0.2">
      <c r="A209" s="2"/>
      <c r="B209" s="8"/>
      <c r="C209" s="2"/>
      <c r="D209" s="3"/>
    </row>
    <row r="210" spans="1:4" s="5" customFormat="1" ht="20.25" customHeight="1" x14ac:dyDescent="0.2">
      <c r="A210" s="2"/>
      <c r="B210" s="8"/>
      <c r="C210" s="2"/>
      <c r="D210" s="3"/>
    </row>
    <row r="211" spans="1:4" s="5" customFormat="1" ht="20.25" customHeight="1" x14ac:dyDescent="0.2">
      <c r="A211" s="2"/>
      <c r="B211" s="8"/>
      <c r="C211" s="2"/>
      <c r="D211" s="3"/>
    </row>
    <row r="212" spans="1:4" s="5" customFormat="1" ht="20.25" customHeight="1" x14ac:dyDescent="0.2">
      <c r="A212" s="2"/>
      <c r="B212" s="8"/>
      <c r="C212" s="2"/>
      <c r="D212" s="3"/>
    </row>
    <row r="213" spans="1:4" s="5" customFormat="1" ht="20.25" customHeight="1" x14ac:dyDescent="0.2">
      <c r="A213" s="2"/>
      <c r="B213" s="8"/>
      <c r="C213" s="2"/>
      <c r="D213" s="3"/>
    </row>
    <row r="214" spans="1:4" s="5" customFormat="1" ht="20.25" customHeight="1" x14ac:dyDescent="0.2">
      <c r="A214" s="2"/>
      <c r="B214" s="8"/>
      <c r="C214" s="2"/>
      <c r="D214" s="3"/>
    </row>
    <row r="215" spans="1:4" s="5" customFormat="1" ht="20.25" customHeight="1" x14ac:dyDescent="0.2">
      <c r="A215" s="2"/>
      <c r="B215" s="8"/>
      <c r="C215" s="2"/>
      <c r="D215" s="3"/>
    </row>
    <row r="216" spans="1:4" s="5" customFormat="1" ht="20.25" customHeight="1" x14ac:dyDescent="0.2">
      <c r="A216" s="2"/>
      <c r="B216" s="8"/>
      <c r="C216" s="2"/>
      <c r="D216" s="3"/>
    </row>
    <row r="217" spans="1:4" s="5" customFormat="1" ht="20.25" customHeight="1" x14ac:dyDescent="0.2">
      <c r="A217" s="2"/>
      <c r="B217" s="8"/>
      <c r="C217" s="2"/>
      <c r="D217" s="3"/>
    </row>
    <row r="218" spans="1:4" s="5" customFormat="1" ht="20.25" customHeight="1" x14ac:dyDescent="0.2">
      <c r="A218" s="2"/>
      <c r="B218" s="8"/>
      <c r="C218" s="2"/>
      <c r="D218" s="3"/>
    </row>
    <row r="219" spans="1:4" s="5" customFormat="1" ht="20.25" customHeight="1" x14ac:dyDescent="0.2">
      <c r="A219" s="2"/>
      <c r="B219" s="8"/>
      <c r="C219" s="2"/>
      <c r="D219" s="3"/>
    </row>
    <row r="220" spans="1:4" s="5" customFormat="1" ht="20.25" customHeight="1" x14ac:dyDescent="0.2">
      <c r="A220" s="2"/>
      <c r="B220" s="8"/>
      <c r="C220" s="2"/>
      <c r="D220" s="3"/>
    </row>
    <row r="221" spans="1:4" s="5" customFormat="1" ht="20.25" customHeight="1" x14ac:dyDescent="0.25">
      <c r="A221" s="6"/>
      <c r="B221" s="9"/>
      <c r="C221" s="6"/>
      <c r="D221" s="7"/>
    </row>
    <row r="222" spans="1:4" ht="20.25" customHeight="1" x14ac:dyDescent="0.25">
      <c r="A222" s="6"/>
      <c r="B222" s="9"/>
      <c r="C222" s="6"/>
      <c r="D222" s="7"/>
    </row>
    <row r="223" spans="1:4" ht="20.25" customHeight="1" x14ac:dyDescent="0.25">
      <c r="A223" s="6"/>
      <c r="B223" s="9"/>
      <c r="C223" s="6"/>
      <c r="D223" s="7"/>
    </row>
    <row r="224" spans="1:4" ht="20.25" customHeight="1" x14ac:dyDescent="0.25">
      <c r="A224" s="6"/>
      <c r="B224" s="9"/>
      <c r="C224" s="6"/>
      <c r="D224" s="7"/>
    </row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</sheetData>
  <autoFilter ref="A3:D197" xr:uid="{00000000-0009-0000-0000-000002000000}">
    <sortState xmlns:xlrd2="http://schemas.microsoft.com/office/spreadsheetml/2017/richdata2" ref="A4:D197">
      <sortCondition ref="A3:A197"/>
    </sortState>
  </autoFilter>
  <mergeCells count="1">
    <mergeCell ref="A1:C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5AB5B53FE16B4BB0843A613907CB2A" ma:contentTypeVersion="17" ma:contentTypeDescription="Create a new document." ma:contentTypeScope="" ma:versionID="09266728c48b7b402ff0ee17d4b334da">
  <xsd:schema xmlns:xsd="http://www.w3.org/2001/XMLSchema" xmlns:xs="http://www.w3.org/2001/XMLSchema" xmlns:p="http://schemas.microsoft.com/office/2006/metadata/properties" xmlns:ns1="http://schemas.microsoft.com/sharepoint/v3" xmlns:ns2="40a1cdc2-a4a3-4f0f-a6a7-29bb8b6da483" xmlns:ns3="f01af37b-b357-48b0-a576-b64b7e6d7c4b" targetNamespace="http://schemas.microsoft.com/office/2006/metadata/properties" ma:root="true" ma:fieldsID="60880080a72c8655de1bf6643f4c6d09" ns1:_="" ns2:_="" ns3:_="">
    <xsd:import namespace="http://schemas.microsoft.com/sharepoint/v3"/>
    <xsd:import namespace="40a1cdc2-a4a3-4f0f-a6a7-29bb8b6da483"/>
    <xsd:import namespace="f01af37b-b357-48b0-a576-b64b7e6d7c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a1cdc2-a4a3-4f0f-a6a7-29bb8b6da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5073050-3fd1-4e92-a2b5-a3b9c7057e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af37b-b357-48b0-a576-b64b7e6d7c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d36659e-3135-4dd3-8b42-93ada21b5fbd}" ma:internalName="TaxCatchAll" ma:showField="CatchAllData" ma:web="f01af37b-b357-48b0-a576-b64b7e6d7c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1af37b-b357-48b0-a576-b64b7e6d7c4b" xsi:nil="true"/>
    <lcf76f155ced4ddcb4097134ff3c332f xmlns="40a1cdc2-a4a3-4f0f-a6a7-29bb8b6da483">
      <Terms xmlns="http://schemas.microsoft.com/office/infopath/2007/PartnerControls"/>
    </lcf76f155ced4ddcb4097134ff3c332f>
    <SharedWithUsers xmlns="f01af37b-b357-48b0-a576-b64b7e6d7c4b">
      <UserInfo>
        <DisplayName>Turgeon, Michael@ARB</DisplayName>
        <AccountId>171</AccountId>
        <AccountType/>
      </UserInfo>
      <UserInfo>
        <DisplayName>Kolic, Paulina@ARB</DisplayName>
        <AccountId>208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ACDD71D-0BBB-43DB-A91D-63151571C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0a1cdc2-a4a3-4f0f-a6a7-29bb8b6da483"/>
    <ds:schemaRef ds:uri="f01af37b-b357-48b0-a576-b64b7e6d7c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31F208-6D3F-4F93-9EEF-D2BF6975CB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0F0198-39EE-4349-B6DB-D6ECD83BEA10}">
  <ds:schemaRefs>
    <ds:schemaRef ds:uri="http://schemas.openxmlformats.org/package/2006/metadata/core-properties"/>
    <ds:schemaRef ds:uri="http://schemas.microsoft.com/sharepoint/v3"/>
    <ds:schemaRef ds:uri="40a1cdc2-a4a3-4f0f-a6a7-29bb8b6da483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f01af37b-b357-48b0-a576-b64b7e6d7c4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IOU Expenditures</vt:lpstr>
      <vt:lpstr>POU &amp; COOP Expenditures</vt:lpstr>
      <vt:lpstr>Categories of POU &amp; COOP Use</vt:lpstr>
    </vt:vector>
  </TitlesOfParts>
  <Manager/>
  <Company>CARB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edu_uavtables2021</dc:title>
  <dc:subject/>
  <dc:creator/>
  <cp:keywords/>
  <dc:description/>
  <cp:lastModifiedBy>Michael Turgeon</cp:lastModifiedBy>
  <cp:revision/>
  <dcterms:created xsi:type="dcterms:W3CDTF">2017-01-13T00:10:35Z</dcterms:created>
  <dcterms:modified xsi:type="dcterms:W3CDTF">2025-03-19T18:11:45Z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0x010100E45AB5B53FE16B4BB0843A613907CB2A</vt:lpwstr>
  </property>
  <property fmtid="{D5CDD505-2E9C-101B-9397-08002B2CF9AE}" pid="3" name="Order">
    <vt:r8>38823000</vt:r8>
  </property>
  <property fmtid="{D5CDD505-2E9C-101B-9397-08002B2CF9AE}" pid="4" name="MediaServiceImageTags">
    <vt:lpwstr/>
  </property>
</Properties>
</file>