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24226"/>
  <mc:AlternateContent xmlns:mc="http://schemas.openxmlformats.org/markup-compatibility/2006">
    <mc:Choice Requires="x15">
      <x15ac:absPath xmlns:x15ac="http://schemas.microsoft.com/office/spreadsheetml/2010/11/ac" url="S:\CII Section\Web_Posting_Materials\"/>
    </mc:Choice>
  </mc:AlternateContent>
  <xr:revisionPtr revIDLastSave="0" documentId="13_ncr:1_{243F3B30-954F-4932-8A76-6BB5502C39DA}" xr6:coauthVersionLast="46" xr6:coauthVersionMax="46" xr10:uidLastSave="{00000000-0000-0000-0000-000000000000}"/>
  <bookViews>
    <workbookView xWindow="-110" yWindow="-110" windowWidth="19420" windowHeight="10420" tabRatio="476" xr2:uid="{00000000-000D-0000-FFFF-FFFF00000000}"/>
  </bookViews>
  <sheets>
    <sheet name="Read Me" sheetId="10" r:id="rId1"/>
    <sheet name="Project Info" sheetId="9" r:id="rId2"/>
    <sheet name="Inputs" sheetId="3" r:id="rId3"/>
    <sheet name="GHG Summary" sheetId="2" r:id="rId4"/>
    <sheet name="Co-benefits Summary" sheetId="7" r:id="rId5"/>
    <sheet name="Documentation" sheetId="11" r:id="rId6"/>
    <sheet name="List values" sheetId="12" state="hidden" r:id="rId7"/>
  </sheets>
  <definedNames>
    <definedName name="_Toc422922139" localSheetId="4">'Co-benefits Summary'!#REF!</definedName>
    <definedName name="_Toc422922139" localSheetId="3">'GHG Summary'!#REF!</definedName>
    <definedName name="_Toc422922139" localSheetId="2">Inputs!#REF!</definedName>
    <definedName name="_Toc422922140" localSheetId="4">'Co-benefits Summary'!#REF!</definedName>
    <definedName name="_Toc422922140" localSheetId="3">'GHG Summary'!#REF!</definedName>
    <definedName name="_Toc422922140" localSheetId="2">Inputs!#REF!</definedName>
    <definedName name="_Toc422922143" localSheetId="4">'Co-benefits Summary'!#REF!</definedName>
    <definedName name="_Toc422922143" localSheetId="3">'GHG Summary'!#REF!</definedName>
    <definedName name="_Toc422922143" localSheetId="2">Inputs!#REF!</definedName>
    <definedName name="BUST" localSheetId="4">#REF!</definedName>
    <definedName name="BUST" localSheetId="3">#REF!</definedName>
    <definedName name="BUST" localSheetId="2">#REF!</definedName>
    <definedName name="BUST">#REF!</definedName>
    <definedName name="Contact_Email">'Project Info'!$C$15:$D$15</definedName>
    <definedName name="Contact_Name">'Project Info'!$C$13:$D$13</definedName>
    <definedName name="Contact_Phone_Number">'Project Info'!$C$14:$D$14</definedName>
    <definedName name="County">'Project Info'!#REF!</definedName>
    <definedName name="Cut_A_Way" localSheetId="4">#REF!</definedName>
    <definedName name="Cut_A_Way" localSheetId="2">#REF!</definedName>
    <definedName name="Cut_A_Way">#REF!</definedName>
    <definedName name="Date_Calculator_Completed">'Project Info'!$C$16:$D$16</definedName>
    <definedName name="Diesel" localSheetId="4">#REF!</definedName>
    <definedName name="Diesel" localSheetId="3">#REF!</definedName>
    <definedName name="Diesel" localSheetId="2">#REF!</definedName>
    <definedName name="Diesel">#REF!</definedName>
    <definedName name="Documentation_Checklist">Documentation[#All]</definedName>
    <definedName name="Electric" localSheetId="4">#REF!</definedName>
    <definedName name="Electric" localSheetId="3">#REF!</definedName>
    <definedName name="Electric" localSheetId="2">#REF!</definedName>
    <definedName name="Electric">#REF!</definedName>
    <definedName name="Ferry" localSheetId="4">#REF!</definedName>
    <definedName name="Ferry" localSheetId="2">#REF!</definedName>
    <definedName name="Ferry">#REF!</definedName>
    <definedName name="FT" localSheetId="4">#REF!</definedName>
    <definedName name="FT" localSheetId="3">#REF!</definedName>
    <definedName name="FT" localSheetId="2">#REF!</definedName>
    <definedName name="FT">#REF!</definedName>
    <definedName name="Ftype" localSheetId="4">#REF!</definedName>
    <definedName name="Ftype" localSheetId="3">#REF!</definedName>
    <definedName name="Ftype" localSheetId="2">#REF!</definedName>
    <definedName name="Ftype">#REF!</definedName>
    <definedName name="Fuels" localSheetId="4">#REF!</definedName>
    <definedName name="Fuels" localSheetId="3">#REF!</definedName>
    <definedName name="Fuels" localSheetId="2">#REF!</definedName>
    <definedName name="Fuels">#REF!</definedName>
    <definedName name="FuelType" localSheetId="4">#REF!</definedName>
    <definedName name="FuelType" localSheetId="3">#REF!</definedName>
    <definedName name="FuelType" localSheetId="2">#REF!</definedName>
    <definedName name="FuelType">#REF!</definedName>
    <definedName name="Heavy_Rail" localSheetId="4">#REF!</definedName>
    <definedName name="Heavy_Rail" localSheetId="2">#REF!</definedName>
    <definedName name="Heavy_Rail">#REF!</definedName>
    <definedName name="Heavy_Rail_Car" localSheetId="4">#REF!</definedName>
    <definedName name="Heavy_Rail_Car" localSheetId="2">#REF!</definedName>
    <definedName name="Heavy_Rail_Car">#REF!</definedName>
    <definedName name="Methodologies">Inputs!$B$30:$B$38</definedName>
    <definedName name="MY" localSheetId="4">#REF!</definedName>
    <definedName name="MY" localSheetId="2">#REF!</definedName>
    <definedName name="MY">#REF!</definedName>
    <definedName name="Operations" localSheetId="4">#REF!</definedName>
    <definedName name="Operations" localSheetId="2">#REF!</definedName>
    <definedName name="Operations">#REF!</definedName>
    <definedName name="OtherGGRFFunds">'Project Info'!#REF!</definedName>
    <definedName name="Over_Road_Coach" localSheetId="4">#REF!</definedName>
    <definedName name="Over_Road_Coach" localSheetId="2">#REF!</definedName>
    <definedName name="Over_Road_Coach">#REF!</definedName>
    <definedName name="_xlnm.Print_Area" localSheetId="4">'Co-benefits Summary'!$B$1:$X$25</definedName>
    <definedName name="_xlnm.Print_Area" localSheetId="5">Documentation!$A$1:$E$76</definedName>
    <definedName name="_xlnm.Print_Area" localSheetId="3">'GHG Summary'!$B$1:$D$29</definedName>
    <definedName name="_xlnm.Print_Area" localSheetId="2">Inputs!$B$1:$AF$30</definedName>
    <definedName name="_xlnm.Print_Area" localSheetId="1">'Project Info'!$B$1:$D$23</definedName>
    <definedName name="_xlnm.Print_Area" localSheetId="0">'Read Me'!$B$1:$B$21</definedName>
    <definedName name="Project_Name">'Project Info'!$C$11:$D$11</definedName>
    <definedName name="Project_Type" localSheetId="4">#REF!</definedName>
    <definedName name="Project_Type" localSheetId="2">#REF!</definedName>
    <definedName name="Project_Type">#REF!</definedName>
    <definedName name="ProjectAreaType">'Project Info'!#REF!</definedName>
    <definedName name="ProjectName">'Project Info'!$D$11</definedName>
    <definedName name="projlist" localSheetId="4">#REF!</definedName>
    <definedName name="projlist" localSheetId="2">#REF!</definedName>
    <definedName name="projlist">#REF!</definedName>
    <definedName name="PRTYPE" localSheetId="4">#REF!</definedName>
    <definedName name="PRTYPE" localSheetId="3">#REF!</definedName>
    <definedName name="PRTYPE" localSheetId="2">#REF!</definedName>
    <definedName name="PRTYPE">#REF!</definedName>
    <definedName name="TCCFunds">'Project Info'!$D$17</definedName>
    <definedName name="Total_TCC_Funds_Requested">'Project Info'!$C$17:$D$17</definedName>
    <definedName name="TotalFunds">'Project Info'!#REF!</definedName>
    <definedName name="Transit_Bus" localSheetId="4">#REF!</definedName>
    <definedName name="Transit_Bus" localSheetId="2">#REF!</definedName>
    <definedName name="Transit_Bus">#REF!</definedName>
    <definedName name="Vehicle_Type" localSheetId="4">#REF!</definedName>
    <definedName name="Vehicle_Type" localSheetId="2">#REF!</definedName>
    <definedName name="Vehicle_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1" l="1"/>
  <c r="D23" i="11"/>
  <c r="D22" i="11"/>
  <c r="B9" i="3" l="1"/>
  <c r="N19" i="7" l="1"/>
  <c r="O19" i="7"/>
  <c r="P19" i="7"/>
  <c r="Q19" i="7"/>
  <c r="R19" i="7"/>
  <c r="S19" i="7"/>
  <c r="T19" i="7"/>
  <c r="U19" i="7"/>
  <c r="V19" i="7"/>
  <c r="W19" i="7"/>
  <c r="X19" i="7"/>
  <c r="Y19" i="7"/>
  <c r="Z19" i="7"/>
  <c r="AA19" i="7"/>
  <c r="AB19" i="7"/>
  <c r="AC19" i="7"/>
  <c r="AD19" i="7"/>
  <c r="AE19" i="7"/>
  <c r="L16" i="7"/>
  <c r="I20" i="7"/>
  <c r="I19" i="7"/>
  <c r="I18" i="7"/>
  <c r="I15" i="7"/>
  <c r="F20" i="7"/>
  <c r="M19" i="7"/>
  <c r="K19" i="7"/>
  <c r="J19" i="7"/>
  <c r="E19" i="7"/>
  <c r="G19" i="7"/>
  <c r="H19" i="7"/>
  <c r="D19" i="7"/>
  <c r="C19" i="2"/>
  <c r="AJ13" i="3"/>
  <c r="AJ14" i="3"/>
  <c r="AJ15" i="3"/>
  <c r="AJ16" i="3"/>
  <c r="AJ17" i="3"/>
  <c r="AJ18" i="3"/>
  <c r="AJ19" i="3"/>
  <c r="AJ20" i="3"/>
  <c r="AJ21" i="3"/>
  <c r="AJ22" i="3"/>
  <c r="AJ23" i="3"/>
  <c r="AJ24" i="3"/>
  <c r="AJ25" i="3"/>
  <c r="AJ26" i="3"/>
  <c r="AL13" i="3"/>
  <c r="AL14" i="3"/>
  <c r="AL15" i="3"/>
  <c r="AL16" i="3"/>
  <c r="AL17" i="3"/>
  <c r="AL18" i="3"/>
  <c r="AO13" i="3"/>
  <c r="AP13" i="3"/>
  <c r="AR13" i="3"/>
  <c r="AS13" i="3"/>
  <c r="AU13" i="3"/>
  <c r="AV13" i="3"/>
  <c r="AW13" i="3"/>
  <c r="AX13" i="3"/>
  <c r="AY13" i="3"/>
  <c r="AQ13" i="3" l="1"/>
  <c r="I13" i="7" s="1"/>
  <c r="AN13" i="3"/>
  <c r="AT13" i="3"/>
  <c r="F19" i="7"/>
  <c r="C20" i="7"/>
  <c r="L20" i="7"/>
  <c r="L19" i="7"/>
  <c r="C19" i="7"/>
  <c r="C18" i="7"/>
  <c r="L18" i="7"/>
  <c r="F18" i="7"/>
  <c r="L17" i="7"/>
  <c r="I17" i="7"/>
  <c r="F17" i="7"/>
  <c r="C17" i="7"/>
  <c r="I16" i="7"/>
  <c r="C16" i="7"/>
  <c r="F16" i="7"/>
  <c r="C8" i="7"/>
  <c r="C8" i="2"/>
  <c r="C8" i="3"/>
  <c r="I12" i="7" l="1"/>
  <c r="L15" i="7"/>
  <c r="L12" i="7"/>
  <c r="F15" i="7"/>
  <c r="F12" i="7"/>
  <c r="F13" i="7"/>
  <c r="L13" i="7"/>
  <c r="BI14" i="3"/>
  <c r="BM14" i="3"/>
  <c r="BM15" i="3"/>
  <c r="AE14" i="7" s="1"/>
  <c r="BM16" i="3"/>
  <c r="BM17" i="3"/>
  <c r="AE16" i="7" s="1"/>
  <c r="BM18" i="3"/>
  <c r="AE17" i="7" s="1"/>
  <c r="BM19" i="3"/>
  <c r="AE18" i="7" s="1"/>
  <c r="BM20" i="3"/>
  <c r="BM21" i="3"/>
  <c r="AE20" i="7" s="1"/>
  <c r="BM22" i="3"/>
  <c r="BM23" i="3"/>
  <c r="BM24" i="3"/>
  <c r="BM25" i="3"/>
  <c r="BM26" i="3"/>
  <c r="BM13" i="3"/>
  <c r="AE12" i="7" s="1"/>
  <c r="BL13" i="3"/>
  <c r="AD12" i="7" s="1"/>
  <c r="BL14" i="3"/>
  <c r="BL15" i="3"/>
  <c r="AD14" i="7" s="1"/>
  <c r="BL16" i="3"/>
  <c r="BL17" i="3"/>
  <c r="AD16" i="7" s="1"/>
  <c r="BL18" i="3"/>
  <c r="AD17" i="7" s="1"/>
  <c r="BL19" i="3"/>
  <c r="AD18" i="7" s="1"/>
  <c r="BL20" i="3"/>
  <c r="BL21" i="3"/>
  <c r="AD20" i="7" s="1"/>
  <c r="BL22" i="3"/>
  <c r="BL23" i="3"/>
  <c r="BL24" i="3"/>
  <c r="BL25" i="3"/>
  <c r="BL26" i="3"/>
  <c r="BK13" i="3"/>
  <c r="BK14" i="3"/>
  <c r="BK15" i="3"/>
  <c r="AC14" i="7" s="1"/>
  <c r="BK16" i="3"/>
  <c r="BK17" i="3"/>
  <c r="AC16" i="7" s="1"/>
  <c r="BK18" i="3"/>
  <c r="AC17" i="7" s="1"/>
  <c r="BK19" i="3"/>
  <c r="AC18" i="7" s="1"/>
  <c r="BK20" i="3"/>
  <c r="BK21" i="3"/>
  <c r="AC20" i="7" s="1"/>
  <c r="BK22" i="3"/>
  <c r="BK23" i="3"/>
  <c r="BK24" i="3"/>
  <c r="BK25" i="3"/>
  <c r="BK26" i="3"/>
  <c r="BJ13" i="3"/>
  <c r="AB12" i="7" s="1"/>
  <c r="BJ14" i="3"/>
  <c r="BJ15" i="3"/>
  <c r="AB14" i="7" s="1"/>
  <c r="BJ16" i="3"/>
  <c r="BJ17" i="3"/>
  <c r="AB16" i="7" s="1"/>
  <c r="BJ18" i="3"/>
  <c r="AB17" i="7" s="1"/>
  <c r="BJ19" i="3"/>
  <c r="AB18" i="7" s="1"/>
  <c r="BJ20" i="3"/>
  <c r="BJ21" i="3"/>
  <c r="AB20" i="7" s="1"/>
  <c r="BJ22" i="3"/>
  <c r="BJ23" i="3"/>
  <c r="BJ24" i="3"/>
  <c r="BJ25" i="3"/>
  <c r="BJ26" i="3"/>
  <c r="BI13" i="3"/>
  <c r="AA12" i="7" s="1"/>
  <c r="BI15" i="3"/>
  <c r="AA14" i="7" s="1"/>
  <c r="BI16" i="3"/>
  <c r="BI17" i="3"/>
  <c r="AA16" i="7" s="1"/>
  <c r="BI18" i="3"/>
  <c r="AA17" i="7" s="1"/>
  <c r="BI19" i="3"/>
  <c r="AA18" i="7" s="1"/>
  <c r="BI20" i="3"/>
  <c r="BI21" i="3"/>
  <c r="AA20" i="7" s="1"/>
  <c r="BI22" i="3"/>
  <c r="BI23" i="3"/>
  <c r="BI24" i="3"/>
  <c r="BI25" i="3"/>
  <c r="BI26" i="3"/>
  <c r="BH13" i="3"/>
  <c r="BH14" i="3"/>
  <c r="BH15" i="3"/>
  <c r="Z14" i="7" s="1"/>
  <c r="BH16" i="3"/>
  <c r="BH17" i="3"/>
  <c r="Z16" i="7" s="1"/>
  <c r="BH18" i="3"/>
  <c r="Z17" i="7" s="1"/>
  <c r="BH19" i="3"/>
  <c r="Z18" i="7" s="1"/>
  <c r="BH20" i="3"/>
  <c r="BH21" i="3"/>
  <c r="Z20" i="7" s="1"/>
  <c r="BH22" i="3"/>
  <c r="BH23" i="3"/>
  <c r="BH24" i="3"/>
  <c r="BH25" i="3"/>
  <c r="BH26" i="3"/>
  <c r="BG13" i="3"/>
  <c r="BG14" i="3"/>
  <c r="BG15" i="3"/>
  <c r="Y14" i="7" s="1"/>
  <c r="BG16" i="3"/>
  <c r="BG17" i="3"/>
  <c r="Y16" i="7" s="1"/>
  <c r="BG18" i="3"/>
  <c r="Y17" i="7" s="1"/>
  <c r="BG19" i="3"/>
  <c r="Y18" i="7" s="1"/>
  <c r="BG20" i="3"/>
  <c r="BG21" i="3"/>
  <c r="Y20" i="7" s="1"/>
  <c r="BG22" i="3"/>
  <c r="BG23" i="3"/>
  <c r="BG24" i="3"/>
  <c r="BG25" i="3"/>
  <c r="BG26" i="3"/>
  <c r="BF13" i="3"/>
  <c r="X12" i="7" s="1"/>
  <c r="BF14" i="3"/>
  <c r="BF15" i="3"/>
  <c r="X14" i="7" s="1"/>
  <c r="BF16" i="3"/>
  <c r="BF17" i="3"/>
  <c r="X16" i="7" s="1"/>
  <c r="BF18" i="3"/>
  <c r="X17" i="7" s="1"/>
  <c r="BF19" i="3"/>
  <c r="X18" i="7" s="1"/>
  <c r="BF20" i="3"/>
  <c r="BF21" i="3"/>
  <c r="X20" i="7" s="1"/>
  <c r="BF22" i="3"/>
  <c r="BF23" i="3"/>
  <c r="BF24" i="3"/>
  <c r="BF25" i="3"/>
  <c r="BF26" i="3"/>
  <c r="BE13" i="3"/>
  <c r="BE14" i="3"/>
  <c r="BE15" i="3"/>
  <c r="W14" i="7" s="1"/>
  <c r="BE16" i="3"/>
  <c r="BE17" i="3"/>
  <c r="W16" i="7" s="1"/>
  <c r="BE18" i="3"/>
  <c r="W17" i="7" s="1"/>
  <c r="BE19" i="3"/>
  <c r="W18" i="7" s="1"/>
  <c r="BE20" i="3"/>
  <c r="BE21" i="3"/>
  <c r="W20" i="7" s="1"/>
  <c r="BE22" i="3"/>
  <c r="BE23" i="3"/>
  <c r="BE24" i="3"/>
  <c r="BE25" i="3"/>
  <c r="BE26" i="3"/>
  <c r="BD13" i="3"/>
  <c r="BD14" i="3"/>
  <c r="BD15" i="3"/>
  <c r="V14" i="7" s="1"/>
  <c r="BD16" i="3"/>
  <c r="BD17" i="3"/>
  <c r="V16" i="7" s="1"/>
  <c r="BD18" i="3"/>
  <c r="V17" i="7" s="1"/>
  <c r="BD19" i="3"/>
  <c r="V18" i="7" s="1"/>
  <c r="BD20" i="3"/>
  <c r="BD21" i="3"/>
  <c r="V20" i="7" s="1"/>
  <c r="BD22" i="3"/>
  <c r="BD23" i="3"/>
  <c r="BD24" i="3"/>
  <c r="BD25" i="3"/>
  <c r="BD26" i="3"/>
  <c r="BC13" i="3"/>
  <c r="BC14" i="3"/>
  <c r="BC15" i="3"/>
  <c r="U14" i="7" s="1"/>
  <c r="BC16" i="3"/>
  <c r="BC17" i="3"/>
  <c r="U16" i="7" s="1"/>
  <c r="BC18" i="3"/>
  <c r="U17" i="7" s="1"/>
  <c r="BC19" i="3"/>
  <c r="U18" i="7" s="1"/>
  <c r="BC20" i="3"/>
  <c r="BC21" i="3"/>
  <c r="U20" i="7" s="1"/>
  <c r="BC22" i="3"/>
  <c r="BC23" i="3"/>
  <c r="BC24" i="3"/>
  <c r="BC25" i="3"/>
  <c r="BC26" i="3"/>
  <c r="BB13" i="3"/>
  <c r="T12" i="7" s="1"/>
  <c r="BB14" i="3"/>
  <c r="BB15" i="3"/>
  <c r="T14" i="7" s="1"/>
  <c r="BB16" i="3"/>
  <c r="BB17" i="3"/>
  <c r="T16" i="7" s="1"/>
  <c r="BB18" i="3"/>
  <c r="T17" i="7" s="1"/>
  <c r="BB19" i="3"/>
  <c r="T18" i="7" s="1"/>
  <c r="BB20" i="3"/>
  <c r="BB21" i="3"/>
  <c r="T20" i="7" s="1"/>
  <c r="BB22" i="3"/>
  <c r="BB23" i="3"/>
  <c r="BB24" i="3"/>
  <c r="BB25" i="3"/>
  <c r="BB26" i="3"/>
  <c r="BA13" i="3"/>
  <c r="BA14" i="3"/>
  <c r="BA15" i="3"/>
  <c r="S14" i="7" s="1"/>
  <c r="BA16" i="3"/>
  <c r="BA17" i="3"/>
  <c r="S16" i="7" s="1"/>
  <c r="BA18" i="3"/>
  <c r="S17" i="7" s="1"/>
  <c r="BA19" i="3"/>
  <c r="S18" i="7" s="1"/>
  <c r="BA20" i="3"/>
  <c r="BA21" i="3"/>
  <c r="S20" i="7" s="1"/>
  <c r="BA22" i="3"/>
  <c r="BA23" i="3"/>
  <c r="BA24" i="3"/>
  <c r="BA25" i="3"/>
  <c r="BA26" i="3"/>
  <c r="AZ13" i="3"/>
  <c r="AZ14" i="3"/>
  <c r="AZ15" i="3"/>
  <c r="R14" i="7" s="1"/>
  <c r="AZ16" i="3"/>
  <c r="AZ17" i="3"/>
  <c r="R16" i="7" s="1"/>
  <c r="AZ18" i="3"/>
  <c r="R17" i="7" s="1"/>
  <c r="AZ19" i="3"/>
  <c r="R18" i="7" s="1"/>
  <c r="AZ20" i="3"/>
  <c r="AZ21" i="3"/>
  <c r="R20" i="7" s="1"/>
  <c r="AZ22" i="3"/>
  <c r="AZ23" i="3"/>
  <c r="AZ24" i="3"/>
  <c r="AZ25" i="3"/>
  <c r="AZ26" i="3"/>
  <c r="AY14" i="3"/>
  <c r="Q13" i="7" s="1"/>
  <c r="AY15" i="3"/>
  <c r="Q14" i="7" s="1"/>
  <c r="AY16" i="3"/>
  <c r="AY17" i="3"/>
  <c r="Q16" i="7" s="1"/>
  <c r="AY18" i="3"/>
  <c r="Q17" i="7" s="1"/>
  <c r="AY19" i="3"/>
  <c r="Q18" i="7" s="1"/>
  <c r="AY20" i="3"/>
  <c r="AY21" i="3"/>
  <c r="Q20" i="7" s="1"/>
  <c r="AY22" i="3"/>
  <c r="AY23" i="3"/>
  <c r="AY24" i="3"/>
  <c r="AY25" i="3"/>
  <c r="AY26" i="3"/>
  <c r="AX14" i="3"/>
  <c r="P13" i="7" s="1"/>
  <c r="AX15" i="3"/>
  <c r="P14" i="7" s="1"/>
  <c r="AX16" i="3"/>
  <c r="AX17" i="3"/>
  <c r="P16" i="7" s="1"/>
  <c r="AX18" i="3"/>
  <c r="P17" i="7" s="1"/>
  <c r="AX19" i="3"/>
  <c r="P18" i="7" s="1"/>
  <c r="AX20" i="3"/>
  <c r="AX21" i="3"/>
  <c r="P20" i="7" s="1"/>
  <c r="AX22" i="3"/>
  <c r="AX23" i="3"/>
  <c r="AX24" i="3"/>
  <c r="AX25" i="3"/>
  <c r="AX26" i="3"/>
  <c r="AW14" i="3"/>
  <c r="O13" i="7" s="1"/>
  <c r="AW15" i="3"/>
  <c r="O14" i="7" s="1"/>
  <c r="AW16" i="3"/>
  <c r="O15" i="7" s="1"/>
  <c r="AW17" i="3"/>
  <c r="O16" i="7" s="1"/>
  <c r="AW18" i="3"/>
  <c r="O17" i="7" s="1"/>
  <c r="AW19" i="3"/>
  <c r="O18" i="7" s="1"/>
  <c r="AW20" i="3"/>
  <c r="AW21" i="3"/>
  <c r="O20" i="7" s="1"/>
  <c r="AW22" i="3"/>
  <c r="AW23" i="3"/>
  <c r="AW24" i="3"/>
  <c r="AW25" i="3"/>
  <c r="AW26" i="3"/>
  <c r="AV14" i="3"/>
  <c r="N13" i="7" s="1"/>
  <c r="AV15" i="3"/>
  <c r="N14" i="7" s="1"/>
  <c r="AV16" i="3"/>
  <c r="AV17" i="3"/>
  <c r="N16" i="7" s="1"/>
  <c r="AV18" i="3"/>
  <c r="N17" i="7" s="1"/>
  <c r="AV19" i="3"/>
  <c r="N18" i="7" s="1"/>
  <c r="AV20" i="3"/>
  <c r="AV21" i="3"/>
  <c r="N20" i="7" s="1"/>
  <c r="AV22" i="3"/>
  <c r="AV23" i="3"/>
  <c r="AV24" i="3"/>
  <c r="AV25" i="3"/>
  <c r="AV26" i="3"/>
  <c r="N12" i="7"/>
  <c r="AU14" i="3"/>
  <c r="AU15" i="3"/>
  <c r="AU16" i="3"/>
  <c r="AU17" i="3"/>
  <c r="AU18" i="3"/>
  <c r="AU19" i="3"/>
  <c r="AU20" i="3"/>
  <c r="AU21" i="3"/>
  <c r="AU22" i="3"/>
  <c r="AU23" i="3"/>
  <c r="AU24" i="3"/>
  <c r="AU25" i="3"/>
  <c r="AU26" i="3"/>
  <c r="AS14" i="3"/>
  <c r="K13" i="7" s="1"/>
  <c r="AS15" i="3"/>
  <c r="K14" i="7" s="1"/>
  <c r="AS16" i="3"/>
  <c r="AS17" i="3"/>
  <c r="K16" i="7" s="1"/>
  <c r="AS18" i="3"/>
  <c r="K17" i="7" s="1"/>
  <c r="AS19" i="3"/>
  <c r="K18" i="7" s="1"/>
  <c r="AS20" i="3"/>
  <c r="AS21" i="3"/>
  <c r="K20" i="7" s="1"/>
  <c r="AS22" i="3"/>
  <c r="AS23" i="3"/>
  <c r="AS24" i="3"/>
  <c r="AS25" i="3"/>
  <c r="AS26" i="3"/>
  <c r="AR14" i="3"/>
  <c r="AR15" i="3"/>
  <c r="AR16" i="3"/>
  <c r="AR17" i="3"/>
  <c r="AR18" i="3"/>
  <c r="AR19" i="3"/>
  <c r="AR20" i="3"/>
  <c r="AR21" i="3"/>
  <c r="AR22" i="3"/>
  <c r="AR23" i="3"/>
  <c r="AR24" i="3"/>
  <c r="AR25" i="3"/>
  <c r="AR26" i="3"/>
  <c r="H12" i="7"/>
  <c r="AP14" i="3"/>
  <c r="H13" i="7" s="1"/>
  <c r="AP15" i="3"/>
  <c r="H14" i="7" s="1"/>
  <c r="AP16" i="3"/>
  <c r="AP17" i="3"/>
  <c r="H16" i="7" s="1"/>
  <c r="AP18" i="3"/>
  <c r="H17" i="7" s="1"/>
  <c r="AP19" i="3"/>
  <c r="H18" i="7" s="1"/>
  <c r="AP20" i="3"/>
  <c r="AP21" i="3"/>
  <c r="H20" i="7" s="1"/>
  <c r="AP22" i="3"/>
  <c r="AP23" i="3"/>
  <c r="AP24" i="3"/>
  <c r="AP25" i="3"/>
  <c r="AP26" i="3"/>
  <c r="AO14" i="3"/>
  <c r="AO15" i="3"/>
  <c r="AO16" i="3"/>
  <c r="AO17" i="3"/>
  <c r="AO18" i="3"/>
  <c r="AO19" i="3"/>
  <c r="AO20" i="3"/>
  <c r="AO21" i="3"/>
  <c r="AO22" i="3"/>
  <c r="AO23" i="3"/>
  <c r="AO24" i="3"/>
  <c r="AO25" i="3"/>
  <c r="AO26" i="3"/>
  <c r="AM13" i="3"/>
  <c r="AK13" i="3" s="1"/>
  <c r="AM14" i="3"/>
  <c r="AK14" i="3" s="1"/>
  <c r="AM15" i="3"/>
  <c r="AM16" i="3"/>
  <c r="AK16" i="3" s="1"/>
  <c r="AM17" i="3"/>
  <c r="AM18" i="3"/>
  <c r="AM19" i="3"/>
  <c r="E18" i="7" s="1"/>
  <c r="AM20" i="3"/>
  <c r="AM21" i="3"/>
  <c r="E20" i="7" s="1"/>
  <c r="AM22" i="3"/>
  <c r="AM23" i="3"/>
  <c r="AM24" i="3"/>
  <c r="AM25" i="3"/>
  <c r="AM26" i="3"/>
  <c r="D13" i="7"/>
  <c r="D14" i="7"/>
  <c r="D16" i="7"/>
  <c r="D17" i="7"/>
  <c r="AL19" i="3"/>
  <c r="AL20" i="3"/>
  <c r="AL21" i="3"/>
  <c r="AL22" i="3"/>
  <c r="AL23" i="3"/>
  <c r="AL24" i="3"/>
  <c r="AL25" i="3"/>
  <c r="AL26" i="3"/>
  <c r="C12" i="2"/>
  <c r="C13" i="2"/>
  <c r="C14" i="2"/>
  <c r="C16" i="2"/>
  <c r="C17" i="2"/>
  <c r="C18" i="2"/>
  <c r="C20" i="2"/>
  <c r="C25" i="2"/>
  <c r="AK23" i="3" l="1"/>
  <c r="AT25" i="3"/>
  <c r="AQ22" i="3"/>
  <c r="AT24" i="3"/>
  <c r="AT16" i="3"/>
  <c r="AQ20" i="3"/>
  <c r="AT22" i="3"/>
  <c r="AN25" i="3"/>
  <c r="C12" i="7"/>
  <c r="AK22" i="3"/>
  <c r="AT23" i="3"/>
  <c r="AN23" i="3"/>
  <c r="AQ26" i="3"/>
  <c r="I14" i="7" s="1"/>
  <c r="I21" i="7" s="1"/>
  <c r="AK20" i="3"/>
  <c r="AQ24" i="3"/>
  <c r="E17" i="7"/>
  <c r="AK18" i="3"/>
  <c r="AN24" i="3"/>
  <c r="AN16" i="3"/>
  <c r="J18" i="7"/>
  <c r="AQ19" i="3"/>
  <c r="M20" i="7"/>
  <c r="AT21" i="3"/>
  <c r="AN22" i="3"/>
  <c r="G13" i="7"/>
  <c r="AN14" i="3"/>
  <c r="AQ25" i="3"/>
  <c r="J16" i="7"/>
  <c r="AQ17" i="3"/>
  <c r="M18" i="7"/>
  <c r="AT19" i="3"/>
  <c r="D18" i="7"/>
  <c r="AK19" i="3"/>
  <c r="E14" i="7"/>
  <c r="AK15" i="3"/>
  <c r="G20" i="7"/>
  <c r="AN21" i="3"/>
  <c r="J15" i="7"/>
  <c r="AQ16" i="3"/>
  <c r="AT26" i="3"/>
  <c r="L14" i="7" s="1"/>
  <c r="L21" i="7" s="1"/>
  <c r="M17" i="7"/>
  <c r="AT18" i="3"/>
  <c r="AT20" i="3"/>
  <c r="AK26" i="3"/>
  <c r="C14" i="7" s="1"/>
  <c r="AN20" i="3"/>
  <c r="AQ23" i="3"/>
  <c r="J14" i="7"/>
  <c r="AQ15" i="3"/>
  <c r="M16" i="7"/>
  <c r="AT17" i="3"/>
  <c r="G16" i="7"/>
  <c r="AN17" i="3"/>
  <c r="G14" i="7"/>
  <c r="AN15" i="3"/>
  <c r="M13" i="7"/>
  <c r="AT14" i="3"/>
  <c r="D20" i="7"/>
  <c r="AK21" i="3"/>
  <c r="E16" i="7"/>
  <c r="AK17" i="3"/>
  <c r="J17" i="7"/>
  <c r="AQ18" i="3"/>
  <c r="AK25" i="3"/>
  <c r="G18" i="7"/>
  <c r="AN19" i="3"/>
  <c r="J13" i="7"/>
  <c r="AQ14" i="3"/>
  <c r="AK24" i="3"/>
  <c r="AN26" i="3"/>
  <c r="F14" i="7" s="1"/>
  <c r="F21" i="7" s="1"/>
  <c r="G17" i="7"/>
  <c r="AN18" i="3"/>
  <c r="J20" i="7"/>
  <c r="AQ21" i="3"/>
  <c r="M14" i="7"/>
  <c r="AT15" i="3"/>
  <c r="T13" i="7"/>
  <c r="R13" i="7"/>
  <c r="V13" i="7"/>
  <c r="Z13" i="7"/>
  <c r="Y13" i="7"/>
  <c r="X13" i="7"/>
  <c r="U13" i="7"/>
  <c r="E13" i="7"/>
  <c r="S13" i="7"/>
  <c r="W13" i="7"/>
  <c r="AC13" i="7"/>
  <c r="AB13" i="7"/>
  <c r="C15" i="7"/>
  <c r="C13" i="7"/>
  <c r="AE13" i="7"/>
  <c r="AD13" i="7"/>
  <c r="AA13" i="7"/>
  <c r="AC15" i="7"/>
  <c r="U15" i="7"/>
  <c r="Y15" i="7"/>
  <c r="M15" i="7"/>
  <c r="E15" i="7"/>
  <c r="K15" i="7"/>
  <c r="P15" i="7"/>
  <c r="R15" i="7"/>
  <c r="V15" i="7"/>
  <c r="Z15" i="7"/>
  <c r="D15" i="7"/>
  <c r="G15" i="7"/>
  <c r="Q15" i="7"/>
  <c r="S15" i="7"/>
  <c r="W15" i="7"/>
  <c r="AA15" i="7"/>
  <c r="AA21" i="7" s="1"/>
  <c r="O12" i="7"/>
  <c r="AC12" i="7"/>
  <c r="G12" i="7"/>
  <c r="Q12" i="7"/>
  <c r="S12" i="7"/>
  <c r="W12" i="7"/>
  <c r="AE15" i="7"/>
  <c r="E12" i="7"/>
  <c r="K12" i="7"/>
  <c r="P12" i="7"/>
  <c r="R12" i="7"/>
  <c r="V12" i="7"/>
  <c r="Z12" i="7"/>
  <c r="AB15" i="7"/>
  <c r="AD15" i="7"/>
  <c r="AD21" i="7" s="1"/>
  <c r="C15" i="2"/>
  <c r="C24" i="2" s="1"/>
  <c r="H15" i="7"/>
  <c r="H21" i="7" s="1"/>
  <c r="N15" i="7"/>
  <c r="N21" i="7" s="1"/>
  <c r="T15" i="7"/>
  <c r="X15" i="7"/>
  <c r="X21" i="7" s="1"/>
  <c r="D12" i="7"/>
  <c r="J12" i="7"/>
  <c r="M12" i="7"/>
  <c r="U12" i="7"/>
  <c r="Y12" i="7"/>
  <c r="AE21" i="7" l="1"/>
  <c r="Y21" i="7"/>
  <c r="C21" i="7"/>
  <c r="J21" i="7"/>
  <c r="AC21" i="7"/>
  <c r="E21" i="7"/>
  <c r="U21" i="7"/>
  <c r="K21" i="7"/>
  <c r="V21" i="7"/>
  <c r="M21" i="7"/>
  <c r="Z21" i="7"/>
  <c r="W21" i="7"/>
  <c r="G21" i="7"/>
  <c r="AB21" i="7"/>
  <c r="C28" i="2" l="1"/>
  <c r="Q21" i="7" l="1"/>
  <c r="P21" i="7"/>
  <c r="O21" i="7"/>
  <c r="T21" i="7"/>
  <c r="S21" i="7"/>
  <c r="R21" i="7"/>
  <c r="D21" i="7"/>
  <c r="C26" i="2" l="1"/>
</calcChain>
</file>

<file path=xl/sharedStrings.xml><?xml version="1.0" encoding="utf-8"?>
<sst xmlns="http://schemas.openxmlformats.org/spreadsheetml/2006/main" count="316" uniqueCount="188">
  <si>
    <t>California Air Resources Board</t>
  </si>
  <si>
    <t>GGRFProgram@arb.ca.gov</t>
  </si>
  <si>
    <t>Project Name:</t>
  </si>
  <si>
    <t>Transformative Climate Communities Program</t>
  </si>
  <si>
    <t>tccpubliccomments@sgc.ca.gov</t>
  </si>
  <si>
    <t>California Climate Investments</t>
  </si>
  <si>
    <t>Quantifiable Project Category</t>
  </si>
  <si>
    <t>Affordable Housing and Transportation</t>
  </si>
  <si>
    <t>Transit</t>
  </si>
  <si>
    <t>Car Sharing and Mobility Enhancement</t>
  </si>
  <si>
    <t>Inputs Worksheet</t>
  </si>
  <si>
    <t>Net Density
(dwelling units/acre)</t>
  </si>
  <si>
    <t>Passenger VMT Reductions
(miles)</t>
  </si>
  <si>
    <t>Fossil Fuel Based Energy Use Reductions
(kWh)</t>
  </si>
  <si>
    <t>Fossil Fuel Based Energy Use Reductions
(therms)</t>
  </si>
  <si>
    <t>Renewable Energy Generated
(kWh)</t>
  </si>
  <si>
    <t>Edible Food Rescued &amp; Donated
(short tons)</t>
  </si>
  <si>
    <t>Trees Planted
(trees)</t>
  </si>
  <si>
    <t>Material Diverted from Landfill
(short tons)</t>
  </si>
  <si>
    <t>Residential Energy Efficiency and Solar PV</t>
  </si>
  <si>
    <t>Water-Energy Efficiency</t>
  </si>
  <si>
    <t>Water Savings (gallons)</t>
  </si>
  <si>
    <t>Community Solar PV</t>
  </si>
  <si>
    <t>Waste Diversion of Recycled Fiber, Plastic and Glass</t>
  </si>
  <si>
    <t>Travel Cost Savings
($)</t>
  </si>
  <si>
    <t>Energy and Fuel Cost Savings
($)</t>
  </si>
  <si>
    <t>Local ROG Emission Reductions
(lbs)</t>
  </si>
  <si>
    <t>Local Diesel PM Emission Reductions
(lbs)</t>
  </si>
  <si>
    <t>Fossil Fuel Use Reductions
(gallons)</t>
  </si>
  <si>
    <t>Soil Benefit (acres)</t>
  </si>
  <si>
    <t>Renewable Fuel Generated
(gallons)</t>
  </si>
  <si>
    <t>Renewable Fuel Generated
(scf)</t>
  </si>
  <si>
    <t>Compost Production
(dry tons)</t>
  </si>
  <si>
    <t>Urban Greening</t>
  </si>
  <si>
    <t>Attributable Local ROG Emission Reductions
(lbs)</t>
  </si>
  <si>
    <t>Attributable Net Density
(dwelling units/acre)</t>
  </si>
  <si>
    <t>Attributable Passenger VMT Reductions
(miles)</t>
  </si>
  <si>
    <t>Attributale Fossil Fuel Use Reductions
(gallons)</t>
  </si>
  <si>
    <t>Attributable Fossil Fuel Based Energy Use Reductions
(kWh)</t>
  </si>
  <si>
    <t>Attributable Fossil Fuel Based Energy Use Reductions
(therms)</t>
  </si>
  <si>
    <t>Attributable Renewable Energy Generated
(kWh)</t>
  </si>
  <si>
    <t>Attributable Renewable Fuel Generated
(gallons)</t>
  </si>
  <si>
    <t>Attributable Renewable Fuel Generated
(scf)</t>
  </si>
  <si>
    <t>Attributable Water Savings (gallons)</t>
  </si>
  <si>
    <t>Attributable Material Diverted from Landfill
(short tons)</t>
  </si>
  <si>
    <t>Attributable Edible Food Rescued &amp; Donated
(short tons)</t>
  </si>
  <si>
    <t>Attributable Compost Production
(dry tons)</t>
  </si>
  <si>
    <t>Attributable Trees Planted
(trees)</t>
  </si>
  <si>
    <t>Attributable Soil Benefit (acres)</t>
  </si>
  <si>
    <t>Attributable Travel Cost Savings
($)</t>
  </si>
  <si>
    <t>Attributable Energy and Fuel Cost Savings
($)</t>
  </si>
  <si>
    <r>
      <t>Local NO</t>
    </r>
    <r>
      <rPr>
        <b/>
        <vertAlign val="subscript"/>
        <sz val="12"/>
        <rFont val="Avenir LT Std 55 Roman"/>
        <family val="2"/>
      </rPr>
      <t>X</t>
    </r>
    <r>
      <rPr>
        <b/>
        <sz val="12"/>
        <rFont val="Avenir LT Std 55 Roman"/>
        <family val="2"/>
      </rPr>
      <t xml:space="preserve"> Emission Reductions
(lbs)</t>
    </r>
  </si>
  <si>
    <r>
      <t>Attributable Local NO</t>
    </r>
    <r>
      <rPr>
        <b/>
        <vertAlign val="subscript"/>
        <sz val="12"/>
        <rFont val="Avenir LT Std 55 Roman"/>
        <family val="2"/>
      </rPr>
      <t>X</t>
    </r>
    <r>
      <rPr>
        <b/>
        <sz val="12"/>
        <rFont val="Avenir LT Std 55 Roman"/>
        <family val="2"/>
      </rPr>
      <t xml:space="preserve"> Emission Reductions
(lbs)</t>
    </r>
  </si>
  <si>
    <r>
      <t>Local PM</t>
    </r>
    <r>
      <rPr>
        <b/>
        <vertAlign val="subscript"/>
        <sz val="12"/>
        <rFont val="Avenir LT Std 55 Roman"/>
        <family val="2"/>
      </rPr>
      <t xml:space="preserve">2.5 </t>
    </r>
    <r>
      <rPr>
        <b/>
        <sz val="12"/>
        <rFont val="Avenir LT Std 55 Roman"/>
        <family val="2"/>
      </rPr>
      <t>Emission Reductions
(lbs)</t>
    </r>
  </si>
  <si>
    <t>More information:</t>
  </si>
  <si>
    <t>Project Name</t>
  </si>
  <si>
    <t>Contact Name</t>
  </si>
  <si>
    <t>Contact Phone Number</t>
  </si>
  <si>
    <t>Contact Email</t>
  </si>
  <si>
    <t>Date Calculator Completed</t>
  </si>
  <si>
    <t>Key for Color-coded Fields</t>
  </si>
  <si>
    <t>Green</t>
  </si>
  <si>
    <t>Required input field</t>
  </si>
  <si>
    <t>Gray</t>
  </si>
  <si>
    <t>Output field / not modifiable</t>
  </si>
  <si>
    <t>Black</t>
  </si>
  <si>
    <t>Not applicable</t>
  </si>
  <si>
    <t>TCC technical assistance providers must enter basic project information in the table below before proceeding to the inputs tabs.</t>
  </si>
  <si>
    <t>Project Info</t>
  </si>
  <si>
    <t>Organic Waste Diversion and Food Waste Prevention</t>
  </si>
  <si>
    <t>Source Reduction of Food Waste
(short tons)</t>
  </si>
  <si>
    <t>Attributable Source Reduction of Food Waste
(short tons)</t>
  </si>
  <si>
    <t>Methodologies</t>
  </si>
  <si>
    <r>
      <t>GHG Emission Reductions for Quantifiable Project Category
(MTCO</t>
    </r>
    <r>
      <rPr>
        <b/>
        <vertAlign val="subscript"/>
        <sz val="12"/>
        <rFont val="Avenir LT Std 55 Roman"/>
        <family val="2"/>
      </rPr>
      <t>2</t>
    </r>
    <r>
      <rPr>
        <b/>
        <sz val="12"/>
        <rFont val="Avenir LT Std 55 Roman"/>
        <family val="2"/>
      </rPr>
      <t>e)</t>
    </r>
  </si>
  <si>
    <t>Remote ROG Emission Reductions
(lbs)</t>
  </si>
  <si>
    <r>
      <t>Remote NO</t>
    </r>
    <r>
      <rPr>
        <b/>
        <vertAlign val="subscript"/>
        <sz val="12"/>
        <rFont val="Avenir LT Std 55 Roman"/>
        <family val="2"/>
      </rPr>
      <t>X</t>
    </r>
    <r>
      <rPr>
        <b/>
        <sz val="12"/>
        <rFont val="Avenir LT Std 55 Roman"/>
        <family val="2"/>
      </rPr>
      <t xml:space="preserve"> Emission Reductions
(lbs)</t>
    </r>
  </si>
  <si>
    <r>
      <t>Remote PM</t>
    </r>
    <r>
      <rPr>
        <b/>
        <vertAlign val="subscript"/>
        <sz val="12"/>
        <rFont val="Avenir LT Std 55 Roman"/>
        <family val="2"/>
      </rPr>
      <t xml:space="preserve">2.5 </t>
    </r>
    <r>
      <rPr>
        <b/>
        <sz val="12"/>
        <rFont val="Avenir LT Std 55 Roman"/>
        <family val="2"/>
      </rPr>
      <t>Emission Reductions
(lbs)</t>
    </r>
  </si>
  <si>
    <t>Remote Diesel PM Emission Reductions
(lbs)</t>
  </si>
  <si>
    <t>Total ROG Emission Reductions
(lbs)</t>
  </si>
  <si>
    <r>
      <t>Total NO</t>
    </r>
    <r>
      <rPr>
        <b/>
        <vertAlign val="subscript"/>
        <sz val="12"/>
        <rFont val="Avenir LT Std 55 Roman"/>
        <family val="2"/>
      </rPr>
      <t>X</t>
    </r>
    <r>
      <rPr>
        <b/>
        <sz val="12"/>
        <rFont val="Avenir LT Std 55 Roman"/>
        <family val="2"/>
      </rPr>
      <t xml:space="preserve"> Emission Reductions
(lbs)</t>
    </r>
  </si>
  <si>
    <t>Total Diesel PM Emission Reductions
(lbs)</t>
  </si>
  <si>
    <t>Attributable Remote ROG Emission Reductions
(lbs)</t>
  </si>
  <si>
    <r>
      <t>Attributable Remote NO</t>
    </r>
    <r>
      <rPr>
        <b/>
        <vertAlign val="subscript"/>
        <sz val="12"/>
        <rFont val="Avenir LT Std 55 Roman"/>
        <family val="2"/>
      </rPr>
      <t>X</t>
    </r>
    <r>
      <rPr>
        <b/>
        <sz val="12"/>
        <rFont val="Avenir LT Std 55 Roman"/>
        <family val="2"/>
      </rPr>
      <t xml:space="preserve"> Emission Reductions
(lbs)</t>
    </r>
  </si>
  <si>
    <t>Attributable Local Diesel PM Emission Reductions
(lbs)</t>
  </si>
  <si>
    <t>Attributable Remote Diesel PM Emission Reductions
(lbs)</t>
  </si>
  <si>
    <t>Attributable Total Diesel PM Emission Reductions
(lbs)</t>
  </si>
  <si>
    <r>
      <t>Attributable Local PM</t>
    </r>
    <r>
      <rPr>
        <b/>
        <vertAlign val="subscript"/>
        <sz val="12"/>
        <rFont val="Avenir LT Std 55 Roman"/>
        <family val="2"/>
      </rPr>
      <t xml:space="preserve">2.5 </t>
    </r>
    <r>
      <rPr>
        <b/>
        <sz val="12"/>
        <rFont val="Avenir LT Std 55 Roman"/>
        <family val="2"/>
      </rPr>
      <t>Emission Reductions
(lbs)</t>
    </r>
  </si>
  <si>
    <r>
      <t>Attributable Remote PM</t>
    </r>
    <r>
      <rPr>
        <b/>
        <vertAlign val="subscript"/>
        <sz val="12"/>
        <rFont val="Avenir LT Std 55 Roman"/>
        <family val="2"/>
      </rPr>
      <t xml:space="preserve">2.5 </t>
    </r>
    <r>
      <rPr>
        <b/>
        <sz val="12"/>
        <rFont val="Avenir LT Std 55 Roman"/>
        <family val="2"/>
      </rPr>
      <t>Emission Reductions
(lbs)</t>
    </r>
  </si>
  <si>
    <r>
      <t>Attributable Total PM</t>
    </r>
    <r>
      <rPr>
        <b/>
        <vertAlign val="subscript"/>
        <sz val="12"/>
        <rFont val="Avenir LT Std 55 Roman"/>
        <family val="2"/>
      </rPr>
      <t xml:space="preserve">2.5 </t>
    </r>
    <r>
      <rPr>
        <b/>
        <sz val="12"/>
        <rFont val="Avenir LT Std 55 Roman"/>
        <family val="2"/>
      </rPr>
      <t>Emission Reductions
(lbs)</t>
    </r>
  </si>
  <si>
    <r>
      <t>Attributable Total NO</t>
    </r>
    <r>
      <rPr>
        <b/>
        <vertAlign val="subscript"/>
        <sz val="12"/>
        <rFont val="Avenir LT Std 55 Roman"/>
        <family val="2"/>
      </rPr>
      <t>X</t>
    </r>
    <r>
      <rPr>
        <b/>
        <sz val="12"/>
        <rFont val="Avenir LT Std 55 Roman"/>
        <family val="2"/>
      </rPr>
      <t xml:space="preserve"> Emission Reductions
(lbs)</t>
    </r>
  </si>
  <si>
    <t>Attributable Total ROG Emission Reductions
(lbs)</t>
  </si>
  <si>
    <r>
      <t>Attributable GHG Emission Reductions
(MTCO</t>
    </r>
    <r>
      <rPr>
        <b/>
        <vertAlign val="subscript"/>
        <sz val="12"/>
        <rFont val="Avenir LT Std 55 Roman"/>
        <family val="2"/>
      </rPr>
      <t>2</t>
    </r>
    <r>
      <rPr>
        <b/>
        <sz val="12"/>
        <rFont val="Avenir LT Std 55 Roman"/>
        <family val="2"/>
      </rPr>
      <t>e)</t>
    </r>
  </si>
  <si>
    <r>
      <t>Total PM</t>
    </r>
    <r>
      <rPr>
        <b/>
        <vertAlign val="subscript"/>
        <sz val="12"/>
        <rFont val="Avenir LT Std 55 Roman"/>
        <family val="2"/>
      </rPr>
      <t xml:space="preserve">2.5 </t>
    </r>
    <r>
      <rPr>
        <b/>
        <sz val="12"/>
        <rFont val="Avenir LT Std 55 Roman"/>
        <family val="2"/>
      </rPr>
      <t>Emission Reductions
(lbs)</t>
    </r>
  </si>
  <si>
    <t>Totals</t>
  </si>
  <si>
    <t>Total TCC Funds Requested ($)</t>
  </si>
  <si>
    <t>TCC Funds Requested
($)</t>
  </si>
  <si>
    <t>GGRF Funds Requested
($)</t>
  </si>
  <si>
    <t>GGRF Funding Source (Program Name)</t>
  </si>
  <si>
    <t>www.arb.ca.gov/cci-resources</t>
  </si>
  <si>
    <t xml:space="preserve">California Climate Investments </t>
  </si>
  <si>
    <t>ABOUT:</t>
  </si>
  <si>
    <t>· Questions on this Benefits Calculator Tool should be sent to:</t>
  </si>
  <si>
    <t xml:space="preserve">· For more information on California Climate Investments, see: </t>
  </si>
  <si>
    <t>www.caclimateinvestments.ca.gov</t>
  </si>
  <si>
    <t xml:space="preserve">Applicants may propose more than one project in any given project category.  Most CARB quantification methodologies and accompanying tools allow for more than one individual project to be entered.  After estimating the benefits for each quantifiable project using the applicable CARB quantification methodologies, users will enter the estimated GHG emission reductions, co-benefits, and GGRF funding requested into the Final TCC Benefits Calculator Tool.  If there are multiple quantifiable projects within a single project category, enter information from those quantifiable projects as a single line item in the Final TCC Benefits Calculator Tool.  However, if a TCC proposal includes more than one housing development, technical assistance providers must complete the Affordable Housing and Sustainable Communities Quantification Methodology for each development separately and enter GHG emission reductions, co-benefits, and GGRF funding requested for each development as separate line items in the Final TCC Benefits Calculator Tool.  </t>
  </si>
  <si>
    <t>DRAFT Benefits Calculator Tool for the</t>
  </si>
  <si>
    <r>
      <t>GHG Emission Reductions/Total TCC Funds Requested (MTCO</t>
    </r>
    <r>
      <rPr>
        <b/>
        <vertAlign val="subscript"/>
        <sz val="12"/>
        <rFont val="Avenir LT Std 55 Roman"/>
        <family val="2"/>
      </rPr>
      <t>2</t>
    </r>
    <r>
      <rPr>
        <b/>
        <sz val="12"/>
        <rFont val="Avenir LT Std 55 Roman"/>
        <family val="2"/>
      </rPr>
      <t>e/$)</t>
    </r>
  </si>
  <si>
    <r>
      <t>GHG Emission Reductions/TCC Funds Requested for Quantifiable Projects (MTCO</t>
    </r>
    <r>
      <rPr>
        <b/>
        <vertAlign val="subscript"/>
        <sz val="12"/>
        <rFont val="Avenir LT Std 55 Roman"/>
        <family val="2"/>
      </rPr>
      <t>2</t>
    </r>
    <r>
      <rPr>
        <b/>
        <sz val="12"/>
        <rFont val="Avenir LT Std 55 Roman"/>
        <family val="2"/>
      </rPr>
      <t>e/$)</t>
    </r>
  </si>
  <si>
    <t>TCC Funds Requested for Quantifiable Projects ($)</t>
  </si>
  <si>
    <r>
      <t>Total GHG Emission Reductions (MTCO</t>
    </r>
    <r>
      <rPr>
        <b/>
        <vertAlign val="subscript"/>
        <sz val="12"/>
        <rFont val="Avenir LT Std 55 Roman"/>
        <family val="2"/>
      </rPr>
      <t>2</t>
    </r>
    <r>
      <rPr>
        <b/>
        <sz val="12"/>
        <rFont val="Avenir LT Std 55 Roman"/>
        <family val="2"/>
      </rPr>
      <t>e)</t>
    </r>
  </si>
  <si>
    <t>Paper copies of supporting materials must be available upon request by agency staff.</t>
  </si>
  <si>
    <t>General Documentation</t>
  </si>
  <si>
    <t>Documentation Description</t>
  </si>
  <si>
    <t>Completed?</t>
  </si>
  <si>
    <t>Required?</t>
  </si>
  <si>
    <t>Contact information for the person who can answer project specific questions from staff reviewers on the quantification calculations.</t>
  </si>
  <si>
    <t>Project-Specific Documentation</t>
  </si>
  <si>
    <t xml:space="preserve">Documentation Tab </t>
  </si>
  <si>
    <t>Yes</t>
  </si>
  <si>
    <t>No</t>
  </si>
  <si>
    <t>Populated CARB Benefits Calculator Tools (as applicable) (in [.xls/.xlsm]) with worksheets applicable to the project populated (ensure that all fields in the GHG Summary and Co-benefits Summary tabs are populated).</t>
  </si>
  <si>
    <t>Any other information as necessary and appropriate to substantiate TCC Benefits Calculator Tool inputs (e.g., Documentation required for completed CARB Benefits Calculator Tools)</t>
  </si>
  <si>
    <t xml:space="preserve">Applicants must use this Benefits Calculator Tool to report the estimated GHG benefits </t>
  </si>
  <si>
    <t>and selected co-benefits associated with proposed projects.</t>
  </si>
  <si>
    <t xml:space="preserve">In addition to application requirements, applicants for California Climate Investments funding are required </t>
  </si>
  <si>
    <t>to document results from the use of CARB Benefits Calculator Tools.</t>
  </si>
  <si>
    <t>Documentation includes supporting materials to verify the accuracy of project-specific inputs and</t>
  </si>
  <si>
    <t xml:space="preserve">electronic documentation that is complete and sufficient to allow the calculations to be reviewed and replicated.  </t>
  </si>
  <si>
    <t>The following table is provided as a guide to applicants; additional data and/or information may be necessary.</t>
  </si>
  <si>
    <t>Additional documentation to substantiate the inputs is decribed on page 45 of the TCC Quantification Methodology.</t>
  </si>
  <si>
    <t>Required documentation includes, but is not limited to, those listed in the TCC Quantification Methodology (Table 16).</t>
  </si>
  <si>
    <t>Links to Calculators and Quantification Methodologies by Program Type</t>
  </si>
  <si>
    <t>Affordable Housing and Sustainable Communities (AHSC)</t>
  </si>
  <si>
    <t>Methodology</t>
  </si>
  <si>
    <t>Low Carbon Transit Operations Program (LCTOP)</t>
  </si>
  <si>
    <t>Urban Greening (UG)</t>
  </si>
  <si>
    <t>Low-Income Weatherization Program (LIWP)</t>
  </si>
  <si>
    <t>Community Solar Pilot Program</t>
  </si>
  <si>
    <t>Water-Energy Grant Program</t>
  </si>
  <si>
    <t>Organics Grant Program</t>
  </si>
  <si>
    <t>Recycled Fiber, Plastic, and Glass Grant Program</t>
  </si>
  <si>
    <t>Quantifiable Inputs by Program Type</t>
  </si>
  <si>
    <t>All programs</t>
  </si>
  <si>
    <r>
      <t>GHG Emission Reductions 
(MTCO</t>
    </r>
    <r>
      <rPr>
        <vertAlign val="subscript"/>
        <sz val="12"/>
        <rFont val="Avenir LT Std 55 Roman"/>
        <family val="2"/>
      </rPr>
      <t>2</t>
    </r>
    <r>
      <rPr>
        <sz val="12"/>
        <rFont val="Avenir LT Std 55 Roman"/>
        <family val="2"/>
      </rPr>
      <t>e)</t>
    </r>
  </si>
  <si>
    <t>Affordable Housing, Transit, Car Sharing, Organic Waste, Recycleables</t>
  </si>
  <si>
    <r>
      <t>Total NO</t>
    </r>
    <r>
      <rPr>
        <vertAlign val="subscript"/>
        <sz val="12"/>
        <rFont val="Avenir LT Std 55 Roman"/>
        <family val="2"/>
      </rPr>
      <t>X</t>
    </r>
    <r>
      <rPr>
        <sz val="12"/>
        <rFont val="Avenir LT Std 55 Roman"/>
        <family val="2"/>
      </rPr>
      <t xml:space="preserve"> Emission Reductions
(lbs)</t>
    </r>
  </si>
  <si>
    <r>
      <t>Local NO</t>
    </r>
    <r>
      <rPr>
        <vertAlign val="subscript"/>
        <sz val="12"/>
        <rFont val="Avenir LT Std 55 Roman"/>
        <family val="2"/>
      </rPr>
      <t>X</t>
    </r>
    <r>
      <rPr>
        <sz val="12"/>
        <rFont val="Avenir LT Std 55 Roman"/>
        <family val="2"/>
      </rPr>
      <t xml:space="preserve"> Emission Reductions
(lbs)</t>
    </r>
  </si>
  <si>
    <r>
      <t>Remote NO</t>
    </r>
    <r>
      <rPr>
        <vertAlign val="subscript"/>
        <sz val="12"/>
        <rFont val="Avenir LT Std 55 Roman"/>
        <family val="2"/>
      </rPr>
      <t>X</t>
    </r>
    <r>
      <rPr>
        <sz val="12"/>
        <rFont val="Avenir LT Std 55 Roman"/>
        <family val="2"/>
      </rPr>
      <t xml:space="preserve"> Emission Reductions
(lbs)</t>
    </r>
  </si>
  <si>
    <r>
      <t>Total PM</t>
    </r>
    <r>
      <rPr>
        <vertAlign val="subscript"/>
        <sz val="12"/>
        <rFont val="Avenir LT Std 55 Roman"/>
        <family val="2"/>
      </rPr>
      <t xml:space="preserve">2.5 </t>
    </r>
    <r>
      <rPr>
        <sz val="12"/>
        <rFont val="Avenir LT Std 55 Roman"/>
        <family val="2"/>
      </rPr>
      <t>Emission Reductions
(lbs)</t>
    </r>
  </si>
  <si>
    <r>
      <t>Local PM</t>
    </r>
    <r>
      <rPr>
        <vertAlign val="subscript"/>
        <sz val="12"/>
        <rFont val="Avenir LT Std 55 Roman"/>
        <family val="2"/>
      </rPr>
      <t xml:space="preserve">2.5 </t>
    </r>
    <r>
      <rPr>
        <sz val="12"/>
        <rFont val="Avenir LT Std 55 Roman"/>
        <family val="2"/>
      </rPr>
      <t>Emission Reductions
(lbs)</t>
    </r>
  </si>
  <si>
    <r>
      <t>Remote PM</t>
    </r>
    <r>
      <rPr>
        <vertAlign val="subscript"/>
        <sz val="12"/>
        <rFont val="Avenir LT Std 55 Roman"/>
        <family val="2"/>
      </rPr>
      <t xml:space="preserve">2.5 </t>
    </r>
    <r>
      <rPr>
        <sz val="12"/>
        <rFont val="Avenir LT Std 55 Roman"/>
        <family val="2"/>
      </rPr>
      <t>Emission Reductions
(lbs)</t>
    </r>
  </si>
  <si>
    <t>Affordable Housing, Transit, Car Sharing, Organic Waste</t>
  </si>
  <si>
    <t>Organic Waste</t>
  </si>
  <si>
    <t>Affordable Housing</t>
  </si>
  <si>
    <t>Affordable Housing, Transit, Car Sharing, Urban Greening, Organic Waste</t>
  </si>
  <si>
    <t xml:space="preserve">Organic Waste, Recycleables </t>
  </si>
  <si>
    <t>Affordable Housing, Transit, Car Sharing, Urban Greening</t>
  </si>
  <si>
    <t>· Questions pertaining to the TCC Program should be sent to:</t>
  </si>
  <si>
    <t>Applicant ID:</t>
  </si>
  <si>
    <t>To be completed by TCC staff</t>
  </si>
  <si>
    <r>
      <t>GHG Emission Reductions 
(MTCO</t>
    </r>
    <r>
      <rPr>
        <b/>
        <vertAlign val="subscript"/>
        <sz val="12"/>
        <color theme="1"/>
        <rFont val="Avenir LT Std 55 Roman"/>
        <family val="2"/>
      </rPr>
      <t>2</t>
    </r>
    <r>
      <rPr>
        <b/>
        <sz val="12"/>
        <color theme="1"/>
        <rFont val="Avenir LT Std 55 Roman"/>
        <family val="2"/>
      </rPr>
      <t>e)</t>
    </r>
  </si>
  <si>
    <r>
      <t>Total NO</t>
    </r>
    <r>
      <rPr>
        <b/>
        <vertAlign val="subscript"/>
        <sz val="12"/>
        <color theme="1"/>
        <rFont val="Avenir LT Std 55 Roman"/>
        <family val="2"/>
      </rPr>
      <t>X</t>
    </r>
    <r>
      <rPr>
        <b/>
        <sz val="12"/>
        <color theme="1"/>
        <rFont val="Avenir LT Std 55 Roman"/>
        <family val="2"/>
      </rPr>
      <t xml:space="preserve"> Emission Reductions
(lbs)</t>
    </r>
  </si>
  <si>
    <r>
      <t>Local NO</t>
    </r>
    <r>
      <rPr>
        <b/>
        <vertAlign val="subscript"/>
        <sz val="12"/>
        <color theme="1"/>
        <rFont val="Avenir LT Std 55 Roman"/>
        <family val="2"/>
      </rPr>
      <t>X</t>
    </r>
    <r>
      <rPr>
        <b/>
        <sz val="12"/>
        <color theme="1"/>
        <rFont val="Avenir LT Std 55 Roman"/>
        <family val="2"/>
      </rPr>
      <t xml:space="preserve"> Emission Reductions
(lbs)</t>
    </r>
  </si>
  <si>
    <r>
      <t>Remote NO</t>
    </r>
    <r>
      <rPr>
        <b/>
        <vertAlign val="subscript"/>
        <sz val="12"/>
        <color theme="1"/>
        <rFont val="Avenir LT Std 55 Roman"/>
        <family val="2"/>
      </rPr>
      <t>X</t>
    </r>
    <r>
      <rPr>
        <b/>
        <sz val="12"/>
        <color theme="1"/>
        <rFont val="Avenir LT Std 55 Roman"/>
        <family val="2"/>
      </rPr>
      <t xml:space="preserve"> Emission Reductions
(lbs)</t>
    </r>
  </si>
  <si>
    <r>
      <t>Total PM</t>
    </r>
    <r>
      <rPr>
        <b/>
        <vertAlign val="subscript"/>
        <sz val="12"/>
        <color theme="1"/>
        <rFont val="Avenir LT Std 55 Roman"/>
        <family val="2"/>
      </rPr>
      <t xml:space="preserve">2.5 </t>
    </r>
    <r>
      <rPr>
        <b/>
        <sz val="12"/>
        <color theme="1"/>
        <rFont val="Avenir LT Std 55 Roman"/>
        <family val="2"/>
      </rPr>
      <t>Emission Reductions
(lbs)</t>
    </r>
  </si>
  <si>
    <r>
      <t>Local PM</t>
    </r>
    <r>
      <rPr>
        <b/>
        <vertAlign val="subscript"/>
        <sz val="12"/>
        <color theme="1"/>
        <rFont val="Avenir LT Std 55 Roman"/>
        <family val="2"/>
      </rPr>
      <t xml:space="preserve">2.5 </t>
    </r>
    <r>
      <rPr>
        <b/>
        <sz val="12"/>
        <color theme="1"/>
        <rFont val="Avenir LT Std 55 Roman"/>
        <family val="2"/>
      </rPr>
      <t>Emission Reductions
(lbs)</t>
    </r>
  </si>
  <si>
    <r>
      <t>Remote PM</t>
    </r>
    <r>
      <rPr>
        <b/>
        <vertAlign val="subscript"/>
        <sz val="12"/>
        <color theme="1"/>
        <rFont val="Avenir LT Std 55 Roman"/>
        <family val="2"/>
      </rPr>
      <t xml:space="preserve">2.5 </t>
    </r>
    <r>
      <rPr>
        <b/>
        <sz val="12"/>
        <color theme="1"/>
        <rFont val="Avenir LT Std 55 Roman"/>
        <family val="2"/>
      </rPr>
      <t>Emission Reductions
(lbs)</t>
    </r>
  </si>
  <si>
    <t>GHG Summary by Project Category</t>
  </si>
  <si>
    <t>GHG Summary Overall</t>
  </si>
  <si>
    <t>Co-benefits Summary</t>
  </si>
  <si>
    <t>Other GGRF Funds Requested
($)</t>
  </si>
  <si>
    <t>Other GGRF Funding Source (Program Name)</t>
  </si>
  <si>
    <t>Program type</t>
  </si>
  <si>
    <t>CCI Program Calculator</t>
  </si>
  <si>
    <t>CCI Program Quantitative Methodology</t>
  </si>
  <si>
    <t>Last Updated</t>
  </si>
  <si>
    <t>Affordable Housing, Residential Energy and Solar PV, Community Solar, Organic Waste</t>
  </si>
  <si>
    <t>Urban Greening, Residential Energy and Solar PV, Water-Energy Efficiency</t>
  </si>
  <si>
    <t>Affordable Housing, Transit, Residential Energy and Solar PV, Community Solar, Organic Waste</t>
  </si>
  <si>
    <t>Affordable Housing, Transit, Car Sharing, Urban Greening, Residential Energy and Solar PV, Community Solar, Organic Waste</t>
  </si>
  <si>
    <r>
      <t>Urban Greening, Residential Energy and Solar PV</t>
    </r>
    <r>
      <rPr>
        <b/>
        <sz val="12"/>
        <color theme="1"/>
        <rFont val="Avenir LT Std 55 Roman"/>
        <family val="2"/>
      </rPr>
      <t>*</t>
    </r>
    <r>
      <rPr>
        <sz val="12"/>
        <color theme="1"/>
        <rFont val="Avenir LT Std 55 Roman"/>
        <family val="2"/>
      </rPr>
      <t>, Water-Energy Efficiency</t>
    </r>
  </si>
  <si>
    <r>
      <rPr>
        <b/>
        <sz val="12"/>
        <color theme="1"/>
        <rFont val="Avenir LT Std 55 Roman"/>
        <family val="2"/>
      </rPr>
      <t>*</t>
    </r>
    <r>
      <rPr>
        <sz val="12"/>
        <color theme="1"/>
        <rFont val="Avenir LT Std 55 Roman"/>
        <family val="2"/>
      </rPr>
      <t>Please note that in the LIWP calculator (used for Residential Energy and Solar PV), the data points for "Fossil Fuel Based Energy Use Reductions" are referred to as, "Energy Savings".</t>
    </r>
  </si>
  <si>
    <t>this</t>
  </si>
  <si>
    <t>Clean Mobility Options (CMO)</t>
  </si>
  <si>
    <r>
      <t>Transit, Urban Greening, Residential Energy and Solar PV</t>
    </r>
    <r>
      <rPr>
        <b/>
        <sz val="12"/>
        <color theme="1"/>
        <rFont val="Avenir LT Std 55 Roman"/>
        <family val="2"/>
      </rPr>
      <t>*</t>
    </r>
    <r>
      <rPr>
        <sz val="12"/>
        <color theme="1"/>
        <rFont val="Avenir LT Std 55 Roman"/>
        <family val="2"/>
      </rPr>
      <t>, Water-Energy Efficiency, Organic Waste</t>
    </r>
  </si>
  <si>
    <t>Benefits Calculator Tool</t>
  </si>
  <si>
    <t>Benefits Calculator Tool for the</t>
  </si>
  <si>
    <t xml:space="preserve">For the Strategic Growth Council (SGC) TCC Program, CARB staff developed this TCC Benefits Calculator Tool to estimate the net GHG benefit and selected co-benefits of all quantifiable projects proposed.  Data inputs for this Draft TCC Benefits Calculator Tool are obtained from the other applicable CARB quantification methodologies and tools based on the quantifiable project category.  A list of quantifiable projects and links to the appropriate quantification methodologies and tools is provided in Table 1 of the TCC Quantification Methodology and in the "Documentation" sheet of this workbook.  The Quantification Methodology and supporting Benefits Calculator Tool is available for download 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</si>
</sst>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43" formatCode="_(* #,##0.00_);_(* \(#,##0.00\);_(* &quot;-&quot;??_);_(@_)"/>
    <numFmt numFmtId="164" formatCode="&quot;$&quot;#,##0"/>
    <numFmt numFmtId="165" formatCode="#,##0.000000_);\(#,##0.000000\)"/>
    <numFmt numFmtId="166" formatCode="0."/>
  </numFmts>
  <fonts count="41">
    <font>
      <sz val="10"/>
      <name val="Arial"/>
    </font>
    <font>
      <sz val="12"/>
      <color theme="1"/>
      <name val="Avenir LT Std 55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u/>
      <sz val="11"/>
      <color theme="10"/>
      <name val="Calibri"/>
      <family val="2"/>
      <scheme val="minor"/>
    </font>
    <font>
      <sz val="10"/>
      <name val="Geneva"/>
    </font>
    <font>
      <sz val="10"/>
      <name val="MS Sans Serif"/>
      <family val="2"/>
    </font>
    <font>
      <b/>
      <sz val="9"/>
      <color indexed="8"/>
      <name val="Tahoma"/>
      <family val="2"/>
    </font>
    <font>
      <sz val="11"/>
      <color rgb="FF006100"/>
      <name val="Calibri"/>
      <family val="2"/>
      <scheme val="minor"/>
    </font>
    <font>
      <sz val="10"/>
      <name val="Arial"/>
      <family val="2"/>
    </font>
    <font>
      <b/>
      <sz val="16"/>
      <name val="Avenir LT Std 55 Roman"/>
      <family val="2"/>
    </font>
    <font>
      <sz val="16"/>
      <name val="Avenir LT Std 55 Roman"/>
      <family val="2"/>
    </font>
    <font>
      <b/>
      <sz val="16"/>
      <color theme="1"/>
      <name val="Avenir LT Std 55 Roman"/>
      <family val="2"/>
    </font>
    <font>
      <sz val="10"/>
      <name val="Avenir LT Std 55 Roman"/>
      <family val="2"/>
    </font>
    <font>
      <b/>
      <sz val="14"/>
      <color theme="1" tint="0.499984740745262"/>
      <name val="Avenir LT Std 55 Roman"/>
      <family val="2"/>
    </font>
    <font>
      <b/>
      <sz val="14"/>
      <color theme="1"/>
      <name val="Avenir LT Std 55 Roman"/>
      <family val="2"/>
    </font>
    <font>
      <b/>
      <sz val="12"/>
      <color theme="1"/>
      <name val="Avenir LT Std 55 Roman"/>
      <family val="2"/>
    </font>
    <font>
      <sz val="12"/>
      <name val="Avenir LT Std 55 Roman"/>
      <family val="2"/>
    </font>
    <font>
      <sz val="11"/>
      <name val="Avenir LT Std 55 Roman"/>
      <family val="2"/>
    </font>
    <font>
      <b/>
      <sz val="12"/>
      <color rgb="FFFF0000"/>
      <name val="Avenir LT Std 55 Roman"/>
      <family val="2"/>
    </font>
    <font>
      <b/>
      <sz val="14"/>
      <name val="Avenir LT Std 55 Roman"/>
      <family val="2"/>
    </font>
    <font>
      <b/>
      <sz val="12"/>
      <name val="Avenir LT Std 55 Roman"/>
      <family val="2"/>
    </font>
    <font>
      <b/>
      <vertAlign val="subscript"/>
      <sz val="12"/>
      <name val="Avenir LT Std 55 Roman"/>
      <family val="2"/>
    </font>
    <font>
      <u/>
      <sz val="12"/>
      <color theme="10"/>
      <name val="Avenir LT Std 55 Roman"/>
      <family val="2"/>
    </font>
    <font>
      <sz val="11"/>
      <color theme="1"/>
      <name val="Avenir LT Std 55 Roman"/>
      <family val="2"/>
    </font>
    <font>
      <sz val="12"/>
      <color rgb="FFFF0000"/>
      <name val="Avenir LT Std 55 Roman"/>
      <family val="2"/>
    </font>
    <font>
      <u/>
      <sz val="11"/>
      <color theme="10"/>
      <name val="Avenir LT Std 55 Roman"/>
      <family val="2"/>
    </font>
    <font>
      <sz val="12"/>
      <color theme="1"/>
      <name val="Avenir LT Std 55 Roman"/>
      <family val="2"/>
    </font>
    <font>
      <u/>
      <sz val="12"/>
      <color indexed="12"/>
      <name val="Avenir LT Std 55 Roman"/>
      <family val="2"/>
    </font>
    <font>
      <sz val="12"/>
      <color theme="0"/>
      <name val="Avenir LT Std 55 Roman"/>
      <family val="2"/>
    </font>
    <font>
      <b/>
      <sz val="12"/>
      <color rgb="FF000000"/>
      <name val="Avenir LT Std 55 Roman"/>
      <family val="2"/>
    </font>
    <font>
      <sz val="12"/>
      <color rgb="FF000000"/>
      <name val="Avenir LT Std 55 Roman"/>
      <family val="2"/>
    </font>
    <font>
      <u/>
      <sz val="10"/>
      <color theme="10"/>
      <name val="Arial"/>
      <family val="2"/>
    </font>
    <font>
      <u/>
      <sz val="12"/>
      <color theme="4" tint="-0.499984740745262"/>
      <name val="Avenir LT Std 55 Roman"/>
      <family val="2"/>
    </font>
    <font>
      <vertAlign val="subscript"/>
      <sz val="12"/>
      <name val="Avenir LT Std 55 Roman"/>
      <family val="2"/>
    </font>
    <font>
      <b/>
      <vertAlign val="subscript"/>
      <sz val="12"/>
      <color theme="1"/>
      <name val="Avenir LT Std 55 Roman"/>
      <family val="2"/>
    </font>
  </fonts>
  <fills count="2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rgb="FFC6EFCE"/>
      </patternFill>
    </fill>
    <fill>
      <patternFill patternType="solid">
        <fgColor theme="1" tint="0.14999847407452621"/>
        <bgColor indexed="64"/>
      </patternFill>
    </fill>
    <fill>
      <patternFill patternType="solid">
        <fgColor theme="0"/>
        <bgColor indexed="64"/>
      </patternFill>
    </fill>
    <fill>
      <patternFill patternType="solid">
        <fgColor theme="2" tint="-0.89999084444715716"/>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36">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s>
  <cellStyleXfs count="515">
    <xf numFmtId="0" fontId="0"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8" fillId="0" borderId="2" applyNumberFormat="0" applyFill="0" applyProtection="0">
      <alignment horizontal="left"/>
    </xf>
    <xf numFmtId="0" fontId="9" fillId="0" borderId="0" applyNumberFormat="0" applyFill="0" applyBorder="0" applyAlignment="0" applyProtection="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7" fillId="0" borderId="0"/>
    <xf numFmtId="0" fontId="10"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12" fillId="16" borderId="3">
      <alignment vertical="center"/>
    </xf>
    <xf numFmtId="9" fontId="7" fillId="0" borderId="0" applyFont="0" applyFill="0" applyBorder="0" applyAlignment="0" applyProtection="0"/>
    <xf numFmtId="0" fontId="13" fillId="18" borderId="0" applyNumberFormat="0" applyBorder="0" applyAlignment="0" applyProtection="0"/>
    <xf numFmtId="44" fontId="14" fillId="0" borderId="0" applyFont="0" applyFill="0" applyBorder="0" applyAlignment="0" applyProtection="0"/>
    <xf numFmtId="0" fontId="5" fillId="0" borderId="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4" fillId="0" borderId="0"/>
    <xf numFmtId="0" fontId="3" fillId="0" borderId="0"/>
    <xf numFmtId="0" fontId="7" fillId="0" borderId="0"/>
    <xf numFmtId="0" fontId="2" fillId="0" borderId="0"/>
    <xf numFmtId="0" fontId="37" fillId="0" borderId="0" applyNumberFormat="0" applyFill="0" applyBorder="0" applyAlignment="0" applyProtection="0"/>
  </cellStyleXfs>
  <cellXfs count="169">
    <xf numFmtId="0" fontId="0" fillId="0" borderId="0" xfId="0"/>
    <xf numFmtId="0" fontId="17" fillId="0" borderId="0" xfId="1" applyFont="1" applyAlignment="1" applyProtection="1">
      <alignment horizontal="center" vertical="center"/>
    </xf>
    <xf numFmtId="0" fontId="18" fillId="0" borderId="0" xfId="0" applyFont="1" applyFill="1" applyBorder="1" applyAlignment="1" applyProtection="1">
      <alignment vertical="center"/>
    </xf>
    <xf numFmtId="0" fontId="19" fillId="0" borderId="0" xfId="1" applyFont="1" applyAlignment="1" applyProtection="1">
      <alignment vertical="center"/>
    </xf>
    <xf numFmtId="0" fontId="20" fillId="0" borderId="0" xfId="1" applyFont="1" applyAlignment="1" applyProtection="1">
      <alignment vertical="center"/>
    </xf>
    <xf numFmtId="0" fontId="20" fillId="0" borderId="0" xfId="1" applyFont="1" applyAlignment="1" applyProtection="1">
      <alignment horizontal="center" vertical="center"/>
    </xf>
    <xf numFmtId="0" fontId="21" fillId="0" borderId="2" xfId="0" applyFont="1" applyBorder="1" applyAlignment="1" applyProtection="1">
      <alignment vertical="center"/>
    </xf>
    <xf numFmtId="0" fontId="2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18" fillId="0" borderId="0" xfId="0" applyFont="1" applyProtection="1"/>
    <xf numFmtId="164" fontId="22" fillId="19" borderId="2" xfId="0" applyNumberFormat="1" applyFont="1" applyFill="1" applyBorder="1" applyAlignment="1" applyProtection="1">
      <alignment horizontal="center" vertical="center"/>
      <protection locked="0"/>
    </xf>
    <xf numFmtId="3" fontId="22" fillId="19" borderId="2" xfId="0" applyNumberFormat="1" applyFont="1" applyFill="1" applyBorder="1" applyAlignment="1" applyProtection="1">
      <alignment horizontal="center" vertical="center"/>
      <protection locked="0"/>
    </xf>
    <xf numFmtId="3" fontId="22" fillId="19" borderId="2" xfId="0" applyNumberFormat="1" applyFont="1" applyFill="1" applyBorder="1" applyAlignment="1" applyProtection="1">
      <alignment horizontal="center" vertical="center" wrapText="1"/>
      <protection locked="0"/>
    </xf>
    <xf numFmtId="3" fontId="22" fillId="19" borderId="2" xfId="0" applyNumberFormat="1" applyFont="1" applyFill="1" applyBorder="1" applyAlignment="1" applyProtection="1">
      <alignment horizontal="center" vertical="center"/>
    </xf>
    <xf numFmtId="3" fontId="22" fillId="19" borderId="2" xfId="0" applyNumberFormat="1" applyFont="1" applyFill="1" applyBorder="1" applyAlignment="1" applyProtection="1">
      <alignment horizontal="center" vertical="center" wrapText="1"/>
    </xf>
    <xf numFmtId="0" fontId="18" fillId="0" borderId="0" xfId="0" applyFont="1" applyFill="1" applyBorder="1" applyProtection="1"/>
    <xf numFmtId="1" fontId="22" fillId="0" borderId="0" xfId="0" applyNumberFormat="1" applyFont="1" applyFill="1" applyBorder="1" applyAlignment="1" applyProtection="1">
      <alignment vertical="center"/>
    </xf>
    <xf numFmtId="0" fontId="26" fillId="0" borderId="0" xfId="172" applyFont="1" applyFill="1" applyBorder="1" applyAlignment="1" applyProtection="1">
      <alignment horizontal="center" vertical="center" wrapText="1"/>
    </xf>
    <xf numFmtId="3" fontId="22" fillId="15" borderId="2" xfId="507" applyNumberFormat="1" applyFont="1" applyFill="1" applyBorder="1" applyAlignment="1" applyProtection="1">
      <alignment horizontal="center" vertical="center"/>
    </xf>
    <xf numFmtId="5" fontId="22" fillId="0" borderId="0" xfId="169" applyNumberFormat="1" applyFont="1" applyFill="1" applyBorder="1" applyAlignment="1" applyProtection="1">
      <alignment horizontal="center" vertical="center"/>
    </xf>
    <xf numFmtId="0" fontId="18" fillId="0" borderId="0" xfId="0" applyFont="1" applyBorder="1"/>
    <xf numFmtId="2" fontId="22" fillId="0" borderId="0" xfId="507" applyNumberFormat="1" applyFont="1" applyFill="1" applyBorder="1" applyAlignment="1" applyProtection="1">
      <alignment horizontal="center" vertical="center"/>
    </xf>
    <xf numFmtId="44" fontId="22" fillId="0" borderId="0" xfId="169" applyNumberFormat="1" applyFont="1" applyFill="1" applyBorder="1" applyAlignment="1" applyProtection="1">
      <alignment vertical="center"/>
    </xf>
    <xf numFmtId="0" fontId="26" fillId="0" borderId="0" xfId="172" applyFont="1" applyFill="1" applyBorder="1" applyAlignment="1" applyProtection="1">
      <alignment vertical="center" wrapText="1"/>
    </xf>
    <xf numFmtId="0" fontId="22" fillId="0" borderId="7" xfId="0" applyFont="1" applyBorder="1" applyAlignment="1">
      <alignment vertical="center"/>
    </xf>
    <xf numFmtId="164" fontId="22" fillId="15" borderId="2" xfId="507" applyNumberFormat="1" applyFont="1" applyFill="1" applyBorder="1" applyAlignment="1" applyProtection="1">
      <alignment horizontal="center" vertical="center"/>
    </xf>
    <xf numFmtId="0" fontId="22" fillId="0" borderId="0" xfId="0" applyFont="1" applyFill="1" applyBorder="1" applyProtection="1"/>
    <xf numFmtId="0" fontId="29" fillId="0" borderId="0" xfId="511" applyFont="1" applyFill="1" applyBorder="1"/>
    <xf numFmtId="0" fontId="26" fillId="0" borderId="0" xfId="511" applyFont="1" applyFill="1" applyBorder="1" applyAlignment="1">
      <alignment vertical="top" wrapText="1"/>
    </xf>
    <xf numFmtId="0" fontId="30" fillId="0" borderId="0" xfId="511" applyFont="1" applyFill="1" applyBorder="1" applyAlignment="1">
      <alignment vertical="top" wrapText="1"/>
    </xf>
    <xf numFmtId="0" fontId="18" fillId="0" borderId="0" xfId="511" applyFont="1" applyFill="1" applyBorder="1" applyAlignment="1">
      <alignment vertical="top"/>
    </xf>
    <xf numFmtId="0" fontId="32" fillId="0" borderId="0" xfId="511" applyFont="1"/>
    <xf numFmtId="0" fontId="31" fillId="0" borderId="0" xfId="171" applyFont="1" applyFill="1" applyBorder="1"/>
    <xf numFmtId="0" fontId="34" fillId="21" borderId="14" xfId="511" applyFont="1" applyFill="1" applyBorder="1" applyAlignment="1">
      <alignment vertical="center" wrapText="1"/>
    </xf>
    <xf numFmtId="0" fontId="22" fillId="0" borderId="10" xfId="511" applyFont="1" applyFill="1" applyBorder="1" applyAlignment="1">
      <alignment vertical="center" wrapText="1"/>
    </xf>
    <xf numFmtId="0" fontId="22" fillId="0" borderId="11" xfId="511" applyFont="1" applyFill="1" applyBorder="1" applyAlignment="1">
      <alignment vertical="center" wrapText="1"/>
    </xf>
    <xf numFmtId="0" fontId="22" fillId="0" borderId="15" xfId="511" applyFont="1" applyFill="1" applyBorder="1" applyAlignment="1">
      <alignment vertical="center" wrapText="1"/>
    </xf>
    <xf numFmtId="0" fontId="22" fillId="22" borderId="8" xfId="511" applyFont="1" applyFill="1" applyBorder="1" applyAlignment="1">
      <alignment vertical="center" wrapText="1"/>
    </xf>
    <xf numFmtId="14" fontId="33" fillId="22" borderId="11" xfId="171" applyNumberFormat="1" applyFont="1" applyFill="1" applyBorder="1" applyAlignment="1" applyProtection="1">
      <alignment horizontal="center" vertical="center"/>
      <protection locked="0"/>
    </xf>
    <xf numFmtId="14" fontId="32" fillId="22" borderId="11" xfId="512" applyNumberFormat="1" applyFont="1" applyFill="1" applyBorder="1" applyAlignment="1" applyProtection="1">
      <alignment horizontal="center" vertical="center"/>
      <protection locked="0"/>
    </xf>
    <xf numFmtId="164" fontId="32" fillId="22" borderId="15" xfId="512" applyNumberFormat="1" applyFont="1" applyFill="1" applyBorder="1" applyAlignment="1" applyProtection="1">
      <alignment horizontal="right" vertical="center"/>
      <protection locked="0"/>
    </xf>
    <xf numFmtId="0" fontId="22" fillId="15" borderId="7" xfId="511" applyFont="1" applyFill="1" applyBorder="1" applyAlignment="1">
      <alignment vertical="center" wrapText="1"/>
    </xf>
    <xf numFmtId="0" fontId="26" fillId="0" borderId="2" xfId="0" applyFont="1" applyFill="1" applyBorder="1" applyAlignment="1" applyProtection="1">
      <alignment horizontal="center" vertical="center" wrapText="1"/>
    </xf>
    <xf numFmtId="0" fontId="26" fillId="0" borderId="2" xfId="0" applyFont="1" applyFill="1" applyBorder="1" applyAlignment="1" applyProtection="1">
      <alignment horizontal="left" vertical="center" wrapText="1"/>
    </xf>
    <xf numFmtId="0" fontId="26" fillId="0" borderId="0" xfId="0" applyFont="1" applyFill="1" applyBorder="1" applyProtection="1"/>
    <xf numFmtId="0" fontId="18" fillId="15" borderId="4" xfId="0" applyFont="1" applyFill="1" applyBorder="1" applyAlignment="1" applyProtection="1">
      <alignment horizontal="left" vertical="center"/>
    </xf>
    <xf numFmtId="0" fontId="18" fillId="15" borderId="5" xfId="0" applyFont="1" applyFill="1" applyBorder="1" applyAlignment="1" applyProtection="1">
      <alignment horizontal="left" vertical="center"/>
    </xf>
    <xf numFmtId="0" fontId="1" fillId="22" borderId="10" xfId="512" applyFont="1" applyFill="1" applyBorder="1" applyAlignment="1" applyProtection="1">
      <alignment horizontal="center" vertical="center"/>
      <protection locked="0"/>
    </xf>
    <xf numFmtId="0" fontId="1" fillId="22" borderId="11" xfId="512" applyFont="1" applyFill="1" applyBorder="1" applyAlignment="1" applyProtection="1">
      <alignment horizontal="center" vertical="center"/>
      <protection locked="0"/>
    </xf>
    <xf numFmtId="0" fontId="22" fillId="19" borderId="2" xfId="0" applyNumberFormat="1" applyFont="1" applyFill="1" applyBorder="1" applyAlignment="1" applyProtection="1">
      <alignment horizontal="center" vertical="center"/>
      <protection locked="0"/>
    </xf>
    <xf numFmtId="0" fontId="29" fillId="20" borderId="0" xfId="0" applyFont="1" applyFill="1"/>
    <xf numFmtId="0" fontId="21" fillId="20" borderId="0" xfId="0" applyFont="1" applyFill="1"/>
    <xf numFmtId="0" fontId="28" fillId="20" borderId="18" xfId="171" applyFont="1" applyFill="1" applyBorder="1"/>
    <xf numFmtId="0" fontId="1" fillId="20" borderId="18" xfId="0" applyFont="1" applyFill="1" applyBorder="1"/>
    <xf numFmtId="0" fontId="1" fillId="20" borderId="18" xfId="0" applyFont="1" applyFill="1" applyBorder="1" applyAlignment="1">
      <alignment wrapText="1"/>
    </xf>
    <xf numFmtId="0" fontId="20" fillId="20" borderId="0" xfId="0" applyFont="1" applyFill="1" applyAlignment="1">
      <alignment horizontal="center" vertical="center"/>
    </xf>
    <xf numFmtId="0" fontId="1" fillId="20" borderId="0" xfId="0" applyFont="1" applyFill="1"/>
    <xf numFmtId="0" fontId="1" fillId="20" borderId="17" xfId="0" applyFont="1" applyFill="1" applyBorder="1" applyAlignment="1">
      <alignment vertical="top" wrapText="1"/>
    </xf>
    <xf numFmtId="0" fontId="21" fillId="20" borderId="18" xfId="0" applyFont="1" applyFill="1" applyBorder="1"/>
    <xf numFmtId="0" fontId="28" fillId="20" borderId="18" xfId="171" applyFont="1" applyFill="1" applyBorder="1" applyAlignment="1">
      <alignment horizontal="left" indent="4"/>
    </xf>
    <xf numFmtId="0" fontId="1" fillId="0" borderId="0" xfId="0" applyFont="1"/>
    <xf numFmtId="0" fontId="28" fillId="20" borderId="19" xfId="171" applyFont="1" applyFill="1" applyBorder="1" applyAlignment="1">
      <alignment horizontal="left" indent="4"/>
    </xf>
    <xf numFmtId="0" fontId="25" fillId="20" borderId="0" xfId="0" applyFont="1" applyFill="1" applyAlignment="1">
      <alignment horizontal="center" vertical="center"/>
    </xf>
    <xf numFmtId="0" fontId="21" fillId="0" borderId="4" xfId="0" applyFont="1" applyFill="1" applyBorder="1" applyAlignment="1" applyProtection="1">
      <alignment vertical="center"/>
    </xf>
    <xf numFmtId="0" fontId="18" fillId="0" borderId="5" xfId="0" applyFont="1" applyFill="1" applyBorder="1" applyAlignment="1" applyProtection="1">
      <alignment vertical="center"/>
    </xf>
    <xf numFmtId="0" fontId="18" fillId="0" borderId="0" xfId="0" applyFont="1" applyFill="1" applyBorder="1" applyAlignment="1" applyProtection="1">
      <alignment horizontal="left" vertical="center"/>
    </xf>
    <xf numFmtId="0" fontId="15" fillId="0" borderId="0" xfId="1" applyFont="1" applyAlignment="1" applyProtection="1">
      <alignment horizontal="centerContinuous" vertical="center"/>
    </xf>
    <xf numFmtId="0" fontId="18" fillId="0" borderId="0" xfId="0" applyFont="1" applyFill="1" applyBorder="1" applyAlignment="1" applyProtection="1">
      <alignment horizontal="centerContinuous" vertical="center"/>
    </xf>
    <xf numFmtId="0" fontId="16" fillId="0" borderId="0" xfId="0" applyFont="1" applyFill="1" applyBorder="1" applyAlignment="1" applyProtection="1">
      <alignment horizontal="centerContinuous" vertical="center"/>
    </xf>
    <xf numFmtId="0" fontId="19" fillId="0" borderId="0" xfId="1" applyFont="1" applyAlignment="1" applyProtection="1">
      <alignment horizontal="centerContinuous" vertical="center"/>
    </xf>
    <xf numFmtId="0" fontId="20" fillId="0" borderId="0" xfId="1" applyFont="1" applyAlignment="1" applyProtection="1">
      <alignment horizontal="centerContinuous" vertical="center"/>
    </xf>
    <xf numFmtId="0" fontId="17" fillId="0" borderId="0" xfId="1" applyFont="1" applyAlignment="1" applyProtection="1">
      <alignment horizontal="centerContinuous" vertical="center"/>
    </xf>
    <xf numFmtId="0" fontId="15" fillId="0" borderId="0" xfId="0" applyFont="1" applyFill="1" applyBorder="1" applyAlignment="1" applyProtection="1">
      <alignment horizontal="centerContinuous" vertical="center"/>
    </xf>
    <xf numFmtId="0" fontId="25" fillId="0" borderId="0" xfId="1" applyFont="1" applyAlignment="1" applyProtection="1">
      <alignment horizontal="centerContinuous" vertical="center"/>
    </xf>
    <xf numFmtId="0" fontId="25" fillId="0" borderId="0" xfId="0" applyFont="1" applyFill="1" applyBorder="1" applyAlignment="1" applyProtection="1">
      <alignment horizontal="centerContinuous" vertical="center"/>
    </xf>
    <xf numFmtId="0" fontId="1" fillId="0" borderId="0" xfId="0" applyFont="1" applyAlignment="1">
      <alignment vertical="top" wrapText="1"/>
    </xf>
    <xf numFmtId="0" fontId="1" fillId="0" borderId="0" xfId="0" applyFont="1" applyAlignment="1">
      <alignment horizontal="left" vertical="top" readingOrder="1"/>
    </xf>
    <xf numFmtId="0" fontId="1" fillId="0" borderId="0" xfId="0" applyFont="1" applyAlignment="1">
      <alignment horizontal="centerContinuous" vertical="top" wrapText="1" readingOrder="1"/>
    </xf>
    <xf numFmtId="0" fontId="1" fillId="0" borderId="0" xfId="0" applyFont="1" applyAlignment="1">
      <alignment horizontal="centerContinuous" vertical="top" wrapText="1"/>
    </xf>
    <xf numFmtId="0" fontId="21" fillId="0" borderId="0" xfId="0" applyFont="1" applyAlignment="1">
      <alignment vertical="top"/>
    </xf>
    <xf numFmtId="0" fontId="1" fillId="0" borderId="0" xfId="0" applyFont="1" applyAlignment="1">
      <alignment vertical="top"/>
    </xf>
    <xf numFmtId="0" fontId="35" fillId="0" borderId="0" xfId="0" applyFont="1" applyAlignment="1">
      <alignment horizontal="center" vertical="center" wrapText="1"/>
    </xf>
    <xf numFmtId="166" fontId="36" fillId="0" borderId="0" xfId="0" applyNumberFormat="1" applyFont="1" applyAlignment="1">
      <alignment horizontal="center" vertical="center" wrapText="1"/>
    </xf>
    <xf numFmtId="0" fontId="1" fillId="0" borderId="0" xfId="0" applyFont="1" applyAlignment="1">
      <alignment horizontal="centerContinuous"/>
    </xf>
    <xf numFmtId="0" fontId="17" fillId="0" borderId="0" xfId="0" applyFont="1" applyAlignment="1">
      <alignment horizontal="centerContinuous"/>
    </xf>
    <xf numFmtId="0" fontId="15" fillId="0" borderId="0" xfId="0" applyFont="1" applyAlignment="1">
      <alignment horizontal="centerContinuous"/>
    </xf>
    <xf numFmtId="0" fontId="21" fillId="0" borderId="20" xfId="0" applyFont="1" applyBorder="1"/>
    <xf numFmtId="0" fontId="1" fillId="0" borderId="21" xfId="0" applyFont="1" applyBorder="1"/>
    <xf numFmtId="0" fontId="1" fillId="0" borderId="22" xfId="0" applyFont="1" applyBorder="1"/>
    <xf numFmtId="0" fontId="22" fillId="0" borderId="0" xfId="0" applyFont="1"/>
    <xf numFmtId="1" fontId="22" fillId="0" borderId="0" xfId="0" applyNumberFormat="1" applyFont="1"/>
    <xf numFmtId="0" fontId="35" fillId="15" borderId="24" xfId="0" applyFont="1" applyFill="1" applyBorder="1" applyAlignment="1">
      <alignment horizontal="center" vertical="center" wrapText="1"/>
    </xf>
    <xf numFmtId="0" fontId="35" fillId="15" borderId="23" xfId="0" applyFont="1" applyFill="1" applyBorder="1" applyAlignment="1">
      <alignment horizontal="center" vertical="center" wrapText="1"/>
    </xf>
    <xf numFmtId="0" fontId="35" fillId="15" borderId="22" xfId="0" applyFont="1" applyFill="1" applyBorder="1" applyAlignment="1">
      <alignment horizontal="center" vertical="center" wrapText="1"/>
    </xf>
    <xf numFmtId="0" fontId="36" fillId="20" borderId="5" xfId="0" applyFont="1" applyFill="1" applyBorder="1" applyAlignment="1">
      <alignment horizontal="left" vertical="top" wrapText="1"/>
    </xf>
    <xf numFmtId="0" fontId="36" fillId="23" borderId="2" xfId="0" applyFont="1" applyFill="1" applyBorder="1" applyAlignment="1">
      <alignment horizontal="center" vertical="center" wrapText="1"/>
    </xf>
    <xf numFmtId="0" fontId="36" fillId="0" borderId="27" xfId="0" applyFont="1" applyBorder="1" applyAlignment="1">
      <alignment horizontal="left" vertical="top" wrapText="1"/>
    </xf>
    <xf numFmtId="0" fontId="36" fillId="23" borderId="28" xfId="0" applyFont="1" applyFill="1" applyBorder="1" applyAlignment="1">
      <alignment horizontal="center" vertical="center" wrapText="1"/>
    </xf>
    <xf numFmtId="0" fontId="38" fillId="0" borderId="4" xfId="514" applyFont="1" applyBorder="1" applyAlignment="1">
      <alignment wrapText="1"/>
    </xf>
    <xf numFmtId="0" fontId="22" fillId="0" borderId="29" xfId="512" applyFont="1" applyFill="1" applyBorder="1" applyAlignment="1">
      <alignment horizontal="left" vertical="center"/>
    </xf>
    <xf numFmtId="0" fontId="22" fillId="22" borderId="5" xfId="0" applyFont="1" applyFill="1" applyBorder="1" applyAlignment="1" applyProtection="1">
      <alignment horizontal="left" vertical="center" wrapText="1"/>
      <protection locked="0"/>
    </xf>
    <xf numFmtId="3" fontId="22" fillId="19" borderId="4" xfId="0" applyNumberFormat="1" applyFont="1" applyFill="1" applyBorder="1" applyAlignment="1" applyProtection="1">
      <alignment horizontal="center" vertical="center"/>
      <protection locked="0"/>
    </xf>
    <xf numFmtId="0" fontId="22" fillId="22" borderId="27" xfId="0" applyFont="1" applyFill="1" applyBorder="1" applyAlignment="1" applyProtection="1">
      <alignment horizontal="left" vertical="center" wrapText="1"/>
      <protection locked="0"/>
    </xf>
    <xf numFmtId="164" fontId="22" fillId="19" borderId="28" xfId="0" applyNumberFormat="1" applyFont="1" applyFill="1" applyBorder="1" applyAlignment="1" applyProtection="1">
      <alignment horizontal="center" vertical="center"/>
      <protection locked="0"/>
    </xf>
    <xf numFmtId="0" fontId="22" fillId="19" borderId="28" xfId="0" applyNumberFormat="1" applyFont="1" applyFill="1" applyBorder="1" applyAlignment="1" applyProtection="1">
      <alignment horizontal="center" vertical="center"/>
      <protection locked="0"/>
    </xf>
    <xf numFmtId="3" fontId="22" fillId="19" borderId="28" xfId="0" applyNumberFormat="1" applyFont="1" applyFill="1" applyBorder="1" applyAlignment="1" applyProtection="1">
      <alignment horizontal="center" vertical="center"/>
      <protection locked="0"/>
    </xf>
    <xf numFmtId="3" fontId="22" fillId="19" borderId="28" xfId="0" applyNumberFormat="1" applyFont="1" applyFill="1" applyBorder="1" applyAlignment="1" applyProtection="1">
      <alignment horizontal="center" vertical="center" wrapText="1"/>
      <protection locked="0"/>
    </xf>
    <xf numFmtId="3" fontId="22" fillId="19" borderId="25" xfId="0" applyNumberFormat="1" applyFont="1" applyFill="1" applyBorder="1" applyAlignment="1" applyProtection="1">
      <alignment horizontal="center" vertical="center"/>
      <protection locked="0"/>
    </xf>
    <xf numFmtId="0" fontId="26" fillId="0" borderId="23" xfId="0" applyFont="1" applyFill="1" applyBorder="1" applyAlignment="1" applyProtection="1">
      <alignment horizontal="center" vertical="center" wrapText="1"/>
    </xf>
    <xf numFmtId="0" fontId="26" fillId="0" borderId="22" xfId="0" applyFont="1" applyFill="1" applyBorder="1" applyAlignment="1" applyProtection="1">
      <alignment horizontal="center" vertical="center" wrapText="1"/>
    </xf>
    <xf numFmtId="0" fontId="26" fillId="0" borderId="24" xfId="0" applyFont="1" applyFill="1" applyBorder="1" applyAlignment="1" applyProtection="1">
      <alignment horizontal="center" vertical="center" wrapText="1"/>
    </xf>
    <xf numFmtId="0" fontId="21" fillId="15" borderId="23" xfId="0" applyFont="1" applyFill="1" applyBorder="1" applyAlignment="1" applyProtection="1">
      <alignment horizontal="center" vertical="center" wrapText="1"/>
    </xf>
    <xf numFmtId="0" fontId="21" fillId="15" borderId="22" xfId="0" applyFont="1" applyFill="1" applyBorder="1" applyAlignment="1" applyProtection="1">
      <alignment horizontal="center" vertical="center" wrapText="1"/>
    </xf>
    <xf numFmtId="0" fontId="21" fillId="15" borderId="24" xfId="0" applyFont="1" applyFill="1" applyBorder="1" applyAlignment="1" applyProtection="1">
      <alignment horizontal="center" vertical="center" wrapText="1"/>
    </xf>
    <xf numFmtId="0" fontId="22" fillId="0" borderId="5" xfId="0" applyFont="1" applyBorder="1" applyAlignment="1">
      <alignment vertical="center" wrapText="1"/>
    </xf>
    <xf numFmtId="0" fontId="26" fillId="0" borderId="4" xfId="172" applyFont="1" applyFill="1" applyBorder="1" applyAlignment="1" applyProtection="1">
      <alignment horizontal="center" vertical="center" wrapText="1"/>
    </xf>
    <xf numFmtId="3" fontId="22" fillId="15" borderId="4" xfId="507" applyNumberFormat="1" applyFont="1" applyFill="1" applyBorder="1" applyAlignment="1" applyProtection="1">
      <alignment horizontal="center" vertical="center"/>
    </xf>
    <xf numFmtId="0" fontId="26" fillId="0" borderId="24" xfId="172" applyFont="1" applyFill="1" applyBorder="1" applyAlignment="1" applyProtection="1">
      <alignment horizontal="center" vertical="center" wrapText="1"/>
    </xf>
    <xf numFmtId="0" fontId="22" fillId="0" borderId="27" xfId="0" applyFont="1" applyBorder="1" applyAlignment="1">
      <alignment vertical="center" wrapText="1"/>
    </xf>
    <xf numFmtId="3" fontId="22" fillId="15" borderId="25" xfId="507" applyNumberFormat="1" applyFont="1" applyFill="1" applyBorder="1" applyAlignment="1" applyProtection="1">
      <alignment horizontal="center" vertical="center"/>
    </xf>
    <xf numFmtId="37" fontId="22" fillId="15" borderId="4" xfId="261" applyNumberFormat="1" applyFont="1" applyFill="1" applyBorder="1" applyAlignment="1" applyProtection="1">
      <alignment horizontal="center" vertical="center"/>
    </xf>
    <xf numFmtId="5" fontId="22" fillId="15" borderId="4" xfId="262" applyNumberFormat="1" applyFont="1" applyFill="1" applyBorder="1" applyAlignment="1" applyProtection="1">
      <alignment horizontal="center" vertical="center"/>
    </xf>
    <xf numFmtId="165" fontId="22" fillId="15" borderId="4" xfId="261" applyNumberFormat="1" applyFont="1" applyFill="1" applyBorder="1" applyAlignment="1" applyProtection="1">
      <alignment horizontal="center" vertical="center"/>
    </xf>
    <xf numFmtId="164" fontId="22" fillId="22" borderId="4" xfId="262" applyNumberFormat="1" applyFont="1" applyFill="1" applyBorder="1" applyAlignment="1" applyProtection="1">
      <alignment horizontal="center" vertical="center"/>
      <protection locked="0"/>
    </xf>
    <xf numFmtId="165" fontId="22" fillId="15" borderId="25" xfId="261" applyNumberFormat="1" applyFont="1" applyFill="1" applyBorder="1" applyAlignment="1" applyProtection="1">
      <alignment horizontal="center" vertical="center"/>
    </xf>
    <xf numFmtId="0" fontId="26" fillId="0" borderId="28" xfId="0" applyFont="1" applyFill="1" applyBorder="1" applyAlignment="1" applyProtection="1">
      <alignment horizontal="left" vertical="center" wrapText="1"/>
    </xf>
    <xf numFmtId="164" fontId="22" fillId="15" borderId="4" xfId="507" applyNumberFormat="1" applyFont="1" applyFill="1" applyBorder="1" applyAlignment="1" applyProtection="1">
      <alignment horizontal="center" vertical="center"/>
    </xf>
    <xf numFmtId="0" fontId="26" fillId="17" borderId="30" xfId="172" applyFont="1" applyFill="1" applyBorder="1" applyAlignment="1" applyProtection="1">
      <alignment horizontal="center" vertical="center" wrapText="1"/>
    </xf>
    <xf numFmtId="3" fontId="22" fillId="15" borderId="31" xfId="507" applyNumberFormat="1" applyFont="1" applyFill="1" applyBorder="1" applyAlignment="1" applyProtection="1">
      <alignment horizontal="center" vertical="center"/>
    </xf>
    <xf numFmtId="164" fontId="22" fillId="15" borderId="31" xfId="507" applyNumberFormat="1" applyFont="1" applyFill="1" applyBorder="1" applyAlignment="1" applyProtection="1">
      <alignment horizontal="center" vertical="center"/>
    </xf>
    <xf numFmtId="164" fontId="22" fillId="15" borderId="32" xfId="507" applyNumberFormat="1" applyFont="1" applyFill="1" applyBorder="1" applyAlignment="1" applyProtection="1">
      <alignment horizontal="center" vertical="center"/>
    </xf>
    <xf numFmtId="0" fontId="22" fillId="0" borderId="5" xfId="512" applyFont="1" applyFill="1" applyBorder="1" applyAlignment="1">
      <alignment horizontal="left" vertical="center"/>
    </xf>
    <xf numFmtId="0" fontId="1" fillId="20" borderId="4" xfId="0" applyFont="1" applyFill="1" applyBorder="1" applyAlignment="1">
      <alignment horizontal="center" vertical="top"/>
    </xf>
    <xf numFmtId="0" fontId="1" fillId="20" borderId="25" xfId="0" applyFont="1" applyFill="1" applyBorder="1" applyAlignment="1">
      <alignment horizontal="center" vertical="top"/>
    </xf>
    <xf numFmtId="0" fontId="1" fillId="24" borderId="7" xfId="0" applyFont="1" applyFill="1" applyBorder="1" applyAlignment="1">
      <alignment horizontal="left" vertical="center" wrapText="1"/>
    </xf>
    <xf numFmtId="0" fontId="1" fillId="24" borderId="14" xfId="0" applyFont="1" applyFill="1" applyBorder="1" applyAlignment="1">
      <alignment horizontal="left" vertical="center" wrapText="1"/>
    </xf>
    <xf numFmtId="0" fontId="38" fillId="0" borderId="35" xfId="514" applyFont="1" applyBorder="1" applyAlignment="1">
      <alignment wrapText="1"/>
    </xf>
    <xf numFmtId="0" fontId="21" fillId="15" borderId="8" xfId="0" applyFont="1" applyFill="1" applyBorder="1" applyAlignment="1">
      <alignment horizontal="center"/>
    </xf>
    <xf numFmtId="0" fontId="21" fillId="15" borderId="33" xfId="0" applyFont="1" applyFill="1" applyBorder="1" applyAlignment="1">
      <alignment horizontal="center" wrapText="1"/>
    </xf>
    <xf numFmtId="0" fontId="21" fillId="15" borderId="10" xfId="0" applyFont="1" applyFill="1" applyBorder="1" applyAlignment="1">
      <alignment horizontal="center"/>
    </xf>
    <xf numFmtId="15" fontId="1" fillId="0" borderId="11" xfId="0" applyNumberFormat="1" applyFont="1" applyBorder="1"/>
    <xf numFmtId="15" fontId="1" fillId="0" borderId="15" xfId="0" applyNumberFormat="1" applyFont="1" applyBorder="1"/>
    <xf numFmtId="0" fontId="1" fillId="15" borderId="8" xfId="0" applyFont="1" applyFill="1" applyBorder="1" applyAlignment="1">
      <alignment horizontal="left" vertical="center" wrapText="1"/>
    </xf>
    <xf numFmtId="0" fontId="1" fillId="24" borderId="10" xfId="0" applyFont="1" applyFill="1" applyBorder="1" applyAlignment="1">
      <alignment horizontal="center" vertical="center" wrapText="1"/>
    </xf>
    <xf numFmtId="0" fontId="1" fillId="15" borderId="7" xfId="0" applyFont="1" applyFill="1" applyBorder="1" applyAlignment="1">
      <alignment horizontal="left" vertical="center" wrapText="1"/>
    </xf>
    <xf numFmtId="0" fontId="1" fillId="24" borderId="11" xfId="0" applyFont="1" applyFill="1" applyBorder="1" applyAlignment="1">
      <alignment horizontal="center" vertical="center" wrapText="1"/>
    </xf>
    <xf numFmtId="0" fontId="1" fillId="15" borderId="14" xfId="0" applyFont="1" applyFill="1" applyBorder="1" applyAlignment="1">
      <alignment horizontal="left" vertical="center" wrapText="1"/>
    </xf>
    <xf numFmtId="0" fontId="1" fillId="24" borderId="15" xfId="0" applyFont="1" applyFill="1" applyBorder="1" applyAlignment="1">
      <alignment horizontal="center" vertical="center" wrapText="1"/>
    </xf>
    <xf numFmtId="0" fontId="22" fillId="15" borderId="5" xfId="511" applyFont="1" applyFill="1" applyBorder="1" applyAlignment="1">
      <alignment horizontal="center" vertical="center" wrapText="1"/>
    </xf>
    <xf numFmtId="0" fontId="22" fillId="0" borderId="0" xfId="171" applyFont="1" applyFill="1" applyBorder="1" applyAlignment="1">
      <alignment horizontal="left" vertical="top" wrapText="1"/>
    </xf>
    <xf numFmtId="0" fontId="30" fillId="0" borderId="0" xfId="171" applyFont="1" applyFill="1" applyBorder="1" applyAlignment="1">
      <alignment horizontal="left" vertical="top" wrapText="1"/>
    </xf>
    <xf numFmtId="0" fontId="25" fillId="0" borderId="0" xfId="171" applyFont="1" applyFill="1" applyBorder="1" applyAlignment="1">
      <alignment horizontal="left" vertical="top" wrapText="1"/>
    </xf>
    <xf numFmtId="0" fontId="26" fillId="0" borderId="0" xfId="511" applyFont="1" applyFill="1" applyBorder="1" applyAlignment="1">
      <alignment horizontal="left" vertical="top" wrapText="1"/>
    </xf>
    <xf numFmtId="0" fontId="22" fillId="0" borderId="16" xfId="512" applyFont="1" applyFill="1" applyBorder="1" applyAlignment="1">
      <alignment horizontal="left" vertical="center"/>
    </xf>
    <xf numFmtId="0" fontId="22" fillId="0" borderId="9" xfId="512" applyFont="1" applyFill="1" applyBorder="1" applyAlignment="1">
      <alignment horizontal="left" vertical="center"/>
    </xf>
    <xf numFmtId="0" fontId="22" fillId="0" borderId="12" xfId="512" applyFont="1" applyFill="1" applyBorder="1" applyAlignment="1">
      <alignment horizontal="left" vertical="center"/>
    </xf>
    <xf numFmtId="0" fontId="22" fillId="0" borderId="5" xfId="512" applyFont="1" applyFill="1" applyBorder="1" applyAlignment="1">
      <alignment horizontal="left" vertical="center"/>
    </xf>
    <xf numFmtId="0" fontId="22" fillId="0" borderId="13" xfId="512" applyFont="1" applyFill="1" applyBorder="1" applyAlignment="1">
      <alignment horizontal="left" vertical="center"/>
    </xf>
    <xf numFmtId="0" fontId="22" fillId="0" borderId="26" xfId="512" applyFont="1" applyFill="1" applyBorder="1" applyAlignment="1">
      <alignment horizontal="left" vertical="center"/>
    </xf>
    <xf numFmtId="0" fontId="22" fillId="15" borderId="4" xfId="0" applyNumberFormat="1" applyFont="1" applyFill="1" applyBorder="1" applyAlignment="1" applyProtection="1">
      <alignment horizontal="left" vertical="center"/>
    </xf>
    <xf numFmtId="0" fontId="22" fillId="15" borderId="5" xfId="0" applyNumberFormat="1" applyFont="1" applyFill="1" applyBorder="1" applyAlignment="1" applyProtection="1">
      <alignment horizontal="left" vertical="center"/>
    </xf>
    <xf numFmtId="0" fontId="22" fillId="15" borderId="4" xfId="0" applyNumberFormat="1" applyFont="1" applyFill="1" applyBorder="1" applyAlignment="1" applyProtection="1">
      <alignment horizontal="center" vertical="center"/>
    </xf>
    <xf numFmtId="0" fontId="22" fillId="15" borderId="6" xfId="0" applyNumberFormat="1" applyFont="1" applyFill="1" applyBorder="1" applyAlignment="1" applyProtection="1">
      <alignment horizontal="center" vertical="center"/>
    </xf>
    <xf numFmtId="0" fontId="22" fillId="15" borderId="5" xfId="0" applyNumberFormat="1" applyFont="1" applyFill="1" applyBorder="1" applyAlignment="1" applyProtection="1">
      <alignment horizontal="center" vertical="center"/>
    </xf>
    <xf numFmtId="0" fontId="1" fillId="0" borderId="34" xfId="0" applyFont="1" applyBorder="1" applyAlignment="1">
      <alignment horizontal="left" vertical="top" wrapText="1"/>
    </xf>
  </cellXfs>
  <cellStyles count="515">
    <cellStyle name="20% - Accent1 2" xfId="2" xr:uid="{00000000-0005-0000-0000-000000000000}"/>
    <cellStyle name="20% - Accent1 2 2" xfId="3" xr:uid="{00000000-0005-0000-0000-000001000000}"/>
    <cellStyle name="20% - Accent1 2 2 2" xfId="4" xr:uid="{00000000-0005-0000-0000-000002000000}"/>
    <cellStyle name="20% - Accent1 2 2 2 2" xfId="266" xr:uid="{00000000-0005-0000-0000-000003000000}"/>
    <cellStyle name="20% - Accent1 2 2 3" xfId="5" xr:uid="{00000000-0005-0000-0000-000004000000}"/>
    <cellStyle name="20% - Accent1 2 2 3 2" xfId="267" xr:uid="{00000000-0005-0000-0000-000005000000}"/>
    <cellStyle name="20% - Accent1 2 2 4" xfId="265" xr:uid="{00000000-0005-0000-0000-000006000000}"/>
    <cellStyle name="20% - Accent1 2 3" xfId="6" xr:uid="{00000000-0005-0000-0000-000007000000}"/>
    <cellStyle name="20% - Accent1 2 3 2" xfId="268" xr:uid="{00000000-0005-0000-0000-000008000000}"/>
    <cellStyle name="20% - Accent1 2 4" xfId="7" xr:uid="{00000000-0005-0000-0000-000009000000}"/>
    <cellStyle name="20% - Accent1 2 4 2" xfId="269" xr:uid="{00000000-0005-0000-0000-00000A000000}"/>
    <cellStyle name="20% - Accent1 2 5" xfId="8" xr:uid="{00000000-0005-0000-0000-00000B000000}"/>
    <cellStyle name="20% - Accent1 2 5 2" xfId="270" xr:uid="{00000000-0005-0000-0000-00000C000000}"/>
    <cellStyle name="20% - Accent1 2 6" xfId="9" xr:uid="{00000000-0005-0000-0000-00000D000000}"/>
    <cellStyle name="20% - Accent1 2 6 2" xfId="271" xr:uid="{00000000-0005-0000-0000-00000E000000}"/>
    <cellStyle name="20% - Accent1 2 7" xfId="264" xr:uid="{00000000-0005-0000-0000-00000F000000}"/>
    <cellStyle name="20% - Accent1 3" xfId="10" xr:uid="{00000000-0005-0000-0000-000010000000}"/>
    <cellStyle name="20% - Accent1 3 2" xfId="11" xr:uid="{00000000-0005-0000-0000-000011000000}"/>
    <cellStyle name="20% - Accent1 3 2 2" xfId="273" xr:uid="{00000000-0005-0000-0000-000012000000}"/>
    <cellStyle name="20% - Accent1 3 3" xfId="12" xr:uid="{00000000-0005-0000-0000-000013000000}"/>
    <cellStyle name="20% - Accent1 3 3 2" xfId="274" xr:uid="{00000000-0005-0000-0000-000014000000}"/>
    <cellStyle name="20% - Accent1 3 4" xfId="272" xr:uid="{00000000-0005-0000-0000-000015000000}"/>
    <cellStyle name="20% - Accent1 4" xfId="13" xr:uid="{00000000-0005-0000-0000-000016000000}"/>
    <cellStyle name="20% - Accent1 4 2" xfId="275" xr:uid="{00000000-0005-0000-0000-000017000000}"/>
    <cellStyle name="20% - Accent1 5" xfId="14" xr:uid="{00000000-0005-0000-0000-000018000000}"/>
    <cellStyle name="20% - Accent1 5 2" xfId="276" xr:uid="{00000000-0005-0000-0000-000019000000}"/>
    <cellStyle name="20% - Accent1 6" xfId="15" xr:uid="{00000000-0005-0000-0000-00001A000000}"/>
    <cellStyle name="20% - Accent1 6 2" xfId="277" xr:uid="{00000000-0005-0000-0000-00001B000000}"/>
    <cellStyle name="20% - Accent2 2" xfId="16" xr:uid="{00000000-0005-0000-0000-00001C000000}"/>
    <cellStyle name="20% - Accent2 2 2" xfId="17" xr:uid="{00000000-0005-0000-0000-00001D000000}"/>
    <cellStyle name="20% - Accent2 2 2 2" xfId="18" xr:uid="{00000000-0005-0000-0000-00001E000000}"/>
    <cellStyle name="20% - Accent2 2 2 2 2" xfId="280" xr:uid="{00000000-0005-0000-0000-00001F000000}"/>
    <cellStyle name="20% - Accent2 2 2 3" xfId="19" xr:uid="{00000000-0005-0000-0000-000020000000}"/>
    <cellStyle name="20% - Accent2 2 2 3 2" xfId="281" xr:uid="{00000000-0005-0000-0000-000021000000}"/>
    <cellStyle name="20% - Accent2 2 2 4" xfId="279" xr:uid="{00000000-0005-0000-0000-000022000000}"/>
    <cellStyle name="20% - Accent2 2 3" xfId="20" xr:uid="{00000000-0005-0000-0000-000023000000}"/>
    <cellStyle name="20% - Accent2 2 3 2" xfId="282" xr:uid="{00000000-0005-0000-0000-000024000000}"/>
    <cellStyle name="20% - Accent2 2 4" xfId="21" xr:uid="{00000000-0005-0000-0000-000025000000}"/>
    <cellStyle name="20% - Accent2 2 4 2" xfId="283" xr:uid="{00000000-0005-0000-0000-000026000000}"/>
    <cellStyle name="20% - Accent2 2 5" xfId="22" xr:uid="{00000000-0005-0000-0000-000027000000}"/>
    <cellStyle name="20% - Accent2 2 5 2" xfId="284" xr:uid="{00000000-0005-0000-0000-000028000000}"/>
    <cellStyle name="20% - Accent2 2 6" xfId="278" xr:uid="{00000000-0005-0000-0000-000029000000}"/>
    <cellStyle name="20% - Accent2 3" xfId="23" xr:uid="{00000000-0005-0000-0000-00002A000000}"/>
    <cellStyle name="20% - Accent2 3 2" xfId="24" xr:uid="{00000000-0005-0000-0000-00002B000000}"/>
    <cellStyle name="20% - Accent2 3 2 2" xfId="286" xr:uid="{00000000-0005-0000-0000-00002C000000}"/>
    <cellStyle name="20% - Accent2 3 3" xfId="25" xr:uid="{00000000-0005-0000-0000-00002D000000}"/>
    <cellStyle name="20% - Accent2 3 3 2" xfId="287" xr:uid="{00000000-0005-0000-0000-00002E000000}"/>
    <cellStyle name="20% - Accent2 3 4" xfId="285" xr:uid="{00000000-0005-0000-0000-00002F000000}"/>
    <cellStyle name="20% - Accent2 4" xfId="26" xr:uid="{00000000-0005-0000-0000-000030000000}"/>
    <cellStyle name="20% - Accent2 4 2" xfId="288" xr:uid="{00000000-0005-0000-0000-000031000000}"/>
    <cellStyle name="20% - Accent2 5" xfId="27" xr:uid="{00000000-0005-0000-0000-000032000000}"/>
    <cellStyle name="20% - Accent2 5 2" xfId="289" xr:uid="{00000000-0005-0000-0000-000033000000}"/>
    <cellStyle name="20% - Accent2 6" xfId="28" xr:uid="{00000000-0005-0000-0000-000034000000}"/>
    <cellStyle name="20% - Accent2 6 2" xfId="290" xr:uid="{00000000-0005-0000-0000-000035000000}"/>
    <cellStyle name="20% - Accent3 2" xfId="29" xr:uid="{00000000-0005-0000-0000-000036000000}"/>
    <cellStyle name="20% - Accent3 2 2" xfId="30" xr:uid="{00000000-0005-0000-0000-000037000000}"/>
    <cellStyle name="20% - Accent3 2 2 2" xfId="31" xr:uid="{00000000-0005-0000-0000-000038000000}"/>
    <cellStyle name="20% - Accent3 2 2 2 2" xfId="293" xr:uid="{00000000-0005-0000-0000-000039000000}"/>
    <cellStyle name="20% - Accent3 2 2 3" xfId="32" xr:uid="{00000000-0005-0000-0000-00003A000000}"/>
    <cellStyle name="20% - Accent3 2 2 3 2" xfId="294" xr:uid="{00000000-0005-0000-0000-00003B000000}"/>
    <cellStyle name="20% - Accent3 2 2 4" xfId="292" xr:uid="{00000000-0005-0000-0000-00003C000000}"/>
    <cellStyle name="20% - Accent3 2 3" xfId="33" xr:uid="{00000000-0005-0000-0000-00003D000000}"/>
    <cellStyle name="20% - Accent3 2 3 2" xfId="295" xr:uid="{00000000-0005-0000-0000-00003E000000}"/>
    <cellStyle name="20% - Accent3 2 4" xfId="34" xr:uid="{00000000-0005-0000-0000-00003F000000}"/>
    <cellStyle name="20% - Accent3 2 4 2" xfId="296" xr:uid="{00000000-0005-0000-0000-000040000000}"/>
    <cellStyle name="20% - Accent3 2 5" xfId="35" xr:uid="{00000000-0005-0000-0000-000041000000}"/>
    <cellStyle name="20% - Accent3 2 5 2" xfId="297" xr:uid="{00000000-0005-0000-0000-000042000000}"/>
    <cellStyle name="20% - Accent3 2 6" xfId="291" xr:uid="{00000000-0005-0000-0000-000043000000}"/>
    <cellStyle name="20% - Accent3 3" xfId="36" xr:uid="{00000000-0005-0000-0000-000044000000}"/>
    <cellStyle name="20% - Accent3 3 2" xfId="37" xr:uid="{00000000-0005-0000-0000-000045000000}"/>
    <cellStyle name="20% - Accent3 3 2 2" xfId="299" xr:uid="{00000000-0005-0000-0000-000046000000}"/>
    <cellStyle name="20% - Accent3 3 3" xfId="38" xr:uid="{00000000-0005-0000-0000-000047000000}"/>
    <cellStyle name="20% - Accent3 3 3 2" xfId="300" xr:uid="{00000000-0005-0000-0000-000048000000}"/>
    <cellStyle name="20% - Accent3 3 4" xfId="298" xr:uid="{00000000-0005-0000-0000-000049000000}"/>
    <cellStyle name="20% - Accent3 4" xfId="39" xr:uid="{00000000-0005-0000-0000-00004A000000}"/>
    <cellStyle name="20% - Accent3 4 2" xfId="301" xr:uid="{00000000-0005-0000-0000-00004B000000}"/>
    <cellStyle name="20% - Accent3 5" xfId="40" xr:uid="{00000000-0005-0000-0000-00004C000000}"/>
    <cellStyle name="20% - Accent3 5 2" xfId="302" xr:uid="{00000000-0005-0000-0000-00004D000000}"/>
    <cellStyle name="20% - Accent3 6" xfId="41" xr:uid="{00000000-0005-0000-0000-00004E000000}"/>
    <cellStyle name="20% - Accent3 6 2" xfId="303" xr:uid="{00000000-0005-0000-0000-00004F000000}"/>
    <cellStyle name="20% - Accent4 2" xfId="42" xr:uid="{00000000-0005-0000-0000-000050000000}"/>
    <cellStyle name="20% - Accent4 2 2" xfId="43" xr:uid="{00000000-0005-0000-0000-000051000000}"/>
    <cellStyle name="20% - Accent4 2 2 2" xfId="44" xr:uid="{00000000-0005-0000-0000-000052000000}"/>
    <cellStyle name="20% - Accent4 2 2 2 2" xfId="306" xr:uid="{00000000-0005-0000-0000-000053000000}"/>
    <cellStyle name="20% - Accent4 2 2 3" xfId="45" xr:uid="{00000000-0005-0000-0000-000054000000}"/>
    <cellStyle name="20% - Accent4 2 2 3 2" xfId="307" xr:uid="{00000000-0005-0000-0000-000055000000}"/>
    <cellStyle name="20% - Accent4 2 2 4" xfId="305" xr:uid="{00000000-0005-0000-0000-000056000000}"/>
    <cellStyle name="20% - Accent4 2 3" xfId="46" xr:uid="{00000000-0005-0000-0000-000057000000}"/>
    <cellStyle name="20% - Accent4 2 3 2" xfId="308" xr:uid="{00000000-0005-0000-0000-000058000000}"/>
    <cellStyle name="20% - Accent4 2 4" xfId="47" xr:uid="{00000000-0005-0000-0000-000059000000}"/>
    <cellStyle name="20% - Accent4 2 4 2" xfId="309" xr:uid="{00000000-0005-0000-0000-00005A000000}"/>
    <cellStyle name="20% - Accent4 2 5" xfId="48" xr:uid="{00000000-0005-0000-0000-00005B000000}"/>
    <cellStyle name="20% - Accent4 2 5 2" xfId="310" xr:uid="{00000000-0005-0000-0000-00005C000000}"/>
    <cellStyle name="20% - Accent4 2 6" xfId="304" xr:uid="{00000000-0005-0000-0000-00005D000000}"/>
    <cellStyle name="20% - Accent4 3" xfId="49" xr:uid="{00000000-0005-0000-0000-00005E000000}"/>
    <cellStyle name="20% - Accent4 3 2" xfId="50" xr:uid="{00000000-0005-0000-0000-00005F000000}"/>
    <cellStyle name="20% - Accent4 3 2 2" xfId="312" xr:uid="{00000000-0005-0000-0000-000060000000}"/>
    <cellStyle name="20% - Accent4 3 3" xfId="51" xr:uid="{00000000-0005-0000-0000-000061000000}"/>
    <cellStyle name="20% - Accent4 3 3 2" xfId="313" xr:uid="{00000000-0005-0000-0000-000062000000}"/>
    <cellStyle name="20% - Accent4 3 4" xfId="311" xr:uid="{00000000-0005-0000-0000-000063000000}"/>
    <cellStyle name="20% - Accent4 4" xfId="52" xr:uid="{00000000-0005-0000-0000-000064000000}"/>
    <cellStyle name="20% - Accent4 4 2" xfId="314" xr:uid="{00000000-0005-0000-0000-000065000000}"/>
    <cellStyle name="20% - Accent4 5" xfId="53" xr:uid="{00000000-0005-0000-0000-000066000000}"/>
    <cellStyle name="20% - Accent4 5 2" xfId="315" xr:uid="{00000000-0005-0000-0000-000067000000}"/>
    <cellStyle name="20% - Accent4 6" xfId="54" xr:uid="{00000000-0005-0000-0000-000068000000}"/>
    <cellStyle name="20% - Accent4 6 2" xfId="316" xr:uid="{00000000-0005-0000-0000-000069000000}"/>
    <cellStyle name="20% - Accent5 2" xfId="55" xr:uid="{00000000-0005-0000-0000-00006A000000}"/>
    <cellStyle name="20% - Accent5 2 2" xfId="56" xr:uid="{00000000-0005-0000-0000-00006B000000}"/>
    <cellStyle name="20% - Accent5 2 2 2" xfId="57" xr:uid="{00000000-0005-0000-0000-00006C000000}"/>
    <cellStyle name="20% - Accent5 2 2 2 2" xfId="319" xr:uid="{00000000-0005-0000-0000-00006D000000}"/>
    <cellStyle name="20% - Accent5 2 2 3" xfId="58" xr:uid="{00000000-0005-0000-0000-00006E000000}"/>
    <cellStyle name="20% - Accent5 2 2 3 2" xfId="320" xr:uid="{00000000-0005-0000-0000-00006F000000}"/>
    <cellStyle name="20% - Accent5 2 2 4" xfId="318" xr:uid="{00000000-0005-0000-0000-000070000000}"/>
    <cellStyle name="20% - Accent5 2 3" xfId="59" xr:uid="{00000000-0005-0000-0000-000071000000}"/>
    <cellStyle name="20% - Accent5 2 3 2" xfId="321" xr:uid="{00000000-0005-0000-0000-000072000000}"/>
    <cellStyle name="20% - Accent5 2 4" xfId="60" xr:uid="{00000000-0005-0000-0000-000073000000}"/>
    <cellStyle name="20% - Accent5 2 4 2" xfId="322" xr:uid="{00000000-0005-0000-0000-000074000000}"/>
    <cellStyle name="20% - Accent5 2 5" xfId="61" xr:uid="{00000000-0005-0000-0000-000075000000}"/>
    <cellStyle name="20% - Accent5 2 5 2" xfId="323" xr:uid="{00000000-0005-0000-0000-000076000000}"/>
    <cellStyle name="20% - Accent5 2 6" xfId="317" xr:uid="{00000000-0005-0000-0000-000077000000}"/>
    <cellStyle name="20% - Accent5 3" xfId="62" xr:uid="{00000000-0005-0000-0000-000078000000}"/>
    <cellStyle name="20% - Accent5 3 2" xfId="63" xr:uid="{00000000-0005-0000-0000-000079000000}"/>
    <cellStyle name="20% - Accent5 3 2 2" xfId="325" xr:uid="{00000000-0005-0000-0000-00007A000000}"/>
    <cellStyle name="20% - Accent5 3 3" xfId="64" xr:uid="{00000000-0005-0000-0000-00007B000000}"/>
    <cellStyle name="20% - Accent5 3 3 2" xfId="326" xr:uid="{00000000-0005-0000-0000-00007C000000}"/>
    <cellStyle name="20% - Accent5 3 4" xfId="324" xr:uid="{00000000-0005-0000-0000-00007D000000}"/>
    <cellStyle name="20% - Accent5 4" xfId="65" xr:uid="{00000000-0005-0000-0000-00007E000000}"/>
    <cellStyle name="20% - Accent5 4 2" xfId="327" xr:uid="{00000000-0005-0000-0000-00007F000000}"/>
    <cellStyle name="20% - Accent5 5" xfId="66" xr:uid="{00000000-0005-0000-0000-000080000000}"/>
    <cellStyle name="20% - Accent5 5 2" xfId="328" xr:uid="{00000000-0005-0000-0000-000081000000}"/>
    <cellStyle name="20% - Accent5 6" xfId="67" xr:uid="{00000000-0005-0000-0000-000082000000}"/>
    <cellStyle name="20% - Accent5 6 2" xfId="329" xr:uid="{00000000-0005-0000-0000-000083000000}"/>
    <cellStyle name="20% - Accent6 2" xfId="68" xr:uid="{00000000-0005-0000-0000-000084000000}"/>
    <cellStyle name="20% - Accent6 2 2" xfId="69" xr:uid="{00000000-0005-0000-0000-000085000000}"/>
    <cellStyle name="20% - Accent6 2 2 2" xfId="70" xr:uid="{00000000-0005-0000-0000-000086000000}"/>
    <cellStyle name="20% - Accent6 2 2 2 2" xfId="332" xr:uid="{00000000-0005-0000-0000-000087000000}"/>
    <cellStyle name="20% - Accent6 2 2 3" xfId="71" xr:uid="{00000000-0005-0000-0000-000088000000}"/>
    <cellStyle name="20% - Accent6 2 2 3 2" xfId="333" xr:uid="{00000000-0005-0000-0000-000089000000}"/>
    <cellStyle name="20% - Accent6 2 2 4" xfId="331" xr:uid="{00000000-0005-0000-0000-00008A000000}"/>
    <cellStyle name="20% - Accent6 2 3" xfId="72" xr:uid="{00000000-0005-0000-0000-00008B000000}"/>
    <cellStyle name="20% - Accent6 2 3 2" xfId="334" xr:uid="{00000000-0005-0000-0000-00008C000000}"/>
    <cellStyle name="20% - Accent6 2 4" xfId="73" xr:uid="{00000000-0005-0000-0000-00008D000000}"/>
    <cellStyle name="20% - Accent6 2 4 2" xfId="335" xr:uid="{00000000-0005-0000-0000-00008E000000}"/>
    <cellStyle name="20% - Accent6 2 5" xfId="74" xr:uid="{00000000-0005-0000-0000-00008F000000}"/>
    <cellStyle name="20% - Accent6 2 5 2" xfId="336" xr:uid="{00000000-0005-0000-0000-000090000000}"/>
    <cellStyle name="20% - Accent6 2 6" xfId="330" xr:uid="{00000000-0005-0000-0000-000091000000}"/>
    <cellStyle name="20% - Accent6 3" xfId="75" xr:uid="{00000000-0005-0000-0000-000092000000}"/>
    <cellStyle name="20% - Accent6 3 2" xfId="76" xr:uid="{00000000-0005-0000-0000-000093000000}"/>
    <cellStyle name="20% - Accent6 3 2 2" xfId="338" xr:uid="{00000000-0005-0000-0000-000094000000}"/>
    <cellStyle name="20% - Accent6 3 3" xfId="77" xr:uid="{00000000-0005-0000-0000-000095000000}"/>
    <cellStyle name="20% - Accent6 3 3 2" xfId="339" xr:uid="{00000000-0005-0000-0000-000096000000}"/>
    <cellStyle name="20% - Accent6 3 4" xfId="337" xr:uid="{00000000-0005-0000-0000-000097000000}"/>
    <cellStyle name="20% - Accent6 4" xfId="78" xr:uid="{00000000-0005-0000-0000-000098000000}"/>
    <cellStyle name="20% - Accent6 4 2" xfId="340" xr:uid="{00000000-0005-0000-0000-000099000000}"/>
    <cellStyle name="20% - Accent6 5" xfId="79" xr:uid="{00000000-0005-0000-0000-00009A000000}"/>
    <cellStyle name="20% - Accent6 5 2" xfId="341" xr:uid="{00000000-0005-0000-0000-00009B000000}"/>
    <cellStyle name="20% - Accent6 6" xfId="80" xr:uid="{00000000-0005-0000-0000-00009C000000}"/>
    <cellStyle name="20% - Accent6 6 2" xfId="342" xr:uid="{00000000-0005-0000-0000-00009D000000}"/>
    <cellStyle name="40% - Accent1 2" xfId="81" xr:uid="{00000000-0005-0000-0000-00009E000000}"/>
    <cellStyle name="40% - Accent1 2 2" xfId="82" xr:uid="{00000000-0005-0000-0000-00009F000000}"/>
    <cellStyle name="40% - Accent1 2 2 2" xfId="83" xr:uid="{00000000-0005-0000-0000-0000A0000000}"/>
    <cellStyle name="40% - Accent1 2 2 2 2" xfId="345" xr:uid="{00000000-0005-0000-0000-0000A1000000}"/>
    <cellStyle name="40% - Accent1 2 2 3" xfId="84" xr:uid="{00000000-0005-0000-0000-0000A2000000}"/>
    <cellStyle name="40% - Accent1 2 2 3 2" xfId="346" xr:uid="{00000000-0005-0000-0000-0000A3000000}"/>
    <cellStyle name="40% - Accent1 2 2 4" xfId="344" xr:uid="{00000000-0005-0000-0000-0000A4000000}"/>
    <cellStyle name="40% - Accent1 2 3" xfId="85" xr:uid="{00000000-0005-0000-0000-0000A5000000}"/>
    <cellStyle name="40% - Accent1 2 3 2" xfId="347" xr:uid="{00000000-0005-0000-0000-0000A6000000}"/>
    <cellStyle name="40% - Accent1 2 4" xfId="86" xr:uid="{00000000-0005-0000-0000-0000A7000000}"/>
    <cellStyle name="40% - Accent1 2 4 2" xfId="348" xr:uid="{00000000-0005-0000-0000-0000A8000000}"/>
    <cellStyle name="40% - Accent1 2 5" xfId="87" xr:uid="{00000000-0005-0000-0000-0000A9000000}"/>
    <cellStyle name="40% - Accent1 2 5 2" xfId="349" xr:uid="{00000000-0005-0000-0000-0000AA000000}"/>
    <cellStyle name="40% - Accent1 2 6" xfId="343" xr:uid="{00000000-0005-0000-0000-0000AB000000}"/>
    <cellStyle name="40% - Accent1 3" xfId="88" xr:uid="{00000000-0005-0000-0000-0000AC000000}"/>
    <cellStyle name="40% - Accent1 3 2" xfId="89" xr:uid="{00000000-0005-0000-0000-0000AD000000}"/>
    <cellStyle name="40% - Accent1 3 2 2" xfId="351" xr:uid="{00000000-0005-0000-0000-0000AE000000}"/>
    <cellStyle name="40% - Accent1 3 3" xfId="90" xr:uid="{00000000-0005-0000-0000-0000AF000000}"/>
    <cellStyle name="40% - Accent1 3 3 2" xfId="352" xr:uid="{00000000-0005-0000-0000-0000B0000000}"/>
    <cellStyle name="40% - Accent1 3 4" xfId="350" xr:uid="{00000000-0005-0000-0000-0000B1000000}"/>
    <cellStyle name="40% - Accent1 4" xfId="91" xr:uid="{00000000-0005-0000-0000-0000B2000000}"/>
    <cellStyle name="40% - Accent1 4 2" xfId="353" xr:uid="{00000000-0005-0000-0000-0000B3000000}"/>
    <cellStyle name="40% - Accent1 5" xfId="92" xr:uid="{00000000-0005-0000-0000-0000B4000000}"/>
    <cellStyle name="40% - Accent1 5 2" xfId="354" xr:uid="{00000000-0005-0000-0000-0000B5000000}"/>
    <cellStyle name="40% - Accent1 6" xfId="93" xr:uid="{00000000-0005-0000-0000-0000B6000000}"/>
    <cellStyle name="40% - Accent1 6 2" xfId="355" xr:uid="{00000000-0005-0000-0000-0000B7000000}"/>
    <cellStyle name="40% - Accent2 2" xfId="94" xr:uid="{00000000-0005-0000-0000-0000B8000000}"/>
    <cellStyle name="40% - Accent2 2 2" xfId="95" xr:uid="{00000000-0005-0000-0000-0000B9000000}"/>
    <cellStyle name="40% - Accent2 2 2 2" xfId="96" xr:uid="{00000000-0005-0000-0000-0000BA000000}"/>
    <cellStyle name="40% - Accent2 2 2 2 2" xfId="358" xr:uid="{00000000-0005-0000-0000-0000BB000000}"/>
    <cellStyle name="40% - Accent2 2 2 3" xfId="97" xr:uid="{00000000-0005-0000-0000-0000BC000000}"/>
    <cellStyle name="40% - Accent2 2 2 3 2" xfId="359" xr:uid="{00000000-0005-0000-0000-0000BD000000}"/>
    <cellStyle name="40% - Accent2 2 2 4" xfId="357" xr:uid="{00000000-0005-0000-0000-0000BE000000}"/>
    <cellStyle name="40% - Accent2 2 3" xfId="98" xr:uid="{00000000-0005-0000-0000-0000BF000000}"/>
    <cellStyle name="40% - Accent2 2 3 2" xfId="360" xr:uid="{00000000-0005-0000-0000-0000C0000000}"/>
    <cellStyle name="40% - Accent2 2 4" xfId="99" xr:uid="{00000000-0005-0000-0000-0000C1000000}"/>
    <cellStyle name="40% - Accent2 2 4 2" xfId="361" xr:uid="{00000000-0005-0000-0000-0000C2000000}"/>
    <cellStyle name="40% - Accent2 2 5" xfId="100" xr:uid="{00000000-0005-0000-0000-0000C3000000}"/>
    <cellStyle name="40% - Accent2 2 5 2" xfId="362" xr:uid="{00000000-0005-0000-0000-0000C4000000}"/>
    <cellStyle name="40% - Accent2 2 6" xfId="356" xr:uid="{00000000-0005-0000-0000-0000C5000000}"/>
    <cellStyle name="40% - Accent2 3" xfId="101" xr:uid="{00000000-0005-0000-0000-0000C6000000}"/>
    <cellStyle name="40% - Accent2 3 2" xfId="102" xr:uid="{00000000-0005-0000-0000-0000C7000000}"/>
    <cellStyle name="40% - Accent2 3 2 2" xfId="364" xr:uid="{00000000-0005-0000-0000-0000C8000000}"/>
    <cellStyle name="40% - Accent2 3 3" xfId="103" xr:uid="{00000000-0005-0000-0000-0000C9000000}"/>
    <cellStyle name="40% - Accent2 3 3 2" xfId="365" xr:uid="{00000000-0005-0000-0000-0000CA000000}"/>
    <cellStyle name="40% - Accent2 3 4" xfId="363" xr:uid="{00000000-0005-0000-0000-0000CB000000}"/>
    <cellStyle name="40% - Accent2 4" xfId="104" xr:uid="{00000000-0005-0000-0000-0000CC000000}"/>
    <cellStyle name="40% - Accent2 4 2" xfId="366" xr:uid="{00000000-0005-0000-0000-0000CD000000}"/>
    <cellStyle name="40% - Accent2 5" xfId="105" xr:uid="{00000000-0005-0000-0000-0000CE000000}"/>
    <cellStyle name="40% - Accent2 5 2" xfId="367" xr:uid="{00000000-0005-0000-0000-0000CF000000}"/>
    <cellStyle name="40% - Accent2 6" xfId="106" xr:uid="{00000000-0005-0000-0000-0000D0000000}"/>
    <cellStyle name="40% - Accent2 6 2" xfId="368" xr:uid="{00000000-0005-0000-0000-0000D1000000}"/>
    <cellStyle name="40% - Accent3 2" xfId="107" xr:uid="{00000000-0005-0000-0000-0000D2000000}"/>
    <cellStyle name="40% - Accent3 2 2" xfId="108" xr:uid="{00000000-0005-0000-0000-0000D3000000}"/>
    <cellStyle name="40% - Accent3 2 2 2" xfId="109" xr:uid="{00000000-0005-0000-0000-0000D4000000}"/>
    <cellStyle name="40% - Accent3 2 2 2 2" xfId="371" xr:uid="{00000000-0005-0000-0000-0000D5000000}"/>
    <cellStyle name="40% - Accent3 2 2 3" xfId="110" xr:uid="{00000000-0005-0000-0000-0000D6000000}"/>
    <cellStyle name="40% - Accent3 2 2 3 2" xfId="372" xr:uid="{00000000-0005-0000-0000-0000D7000000}"/>
    <cellStyle name="40% - Accent3 2 2 4" xfId="370" xr:uid="{00000000-0005-0000-0000-0000D8000000}"/>
    <cellStyle name="40% - Accent3 2 3" xfId="111" xr:uid="{00000000-0005-0000-0000-0000D9000000}"/>
    <cellStyle name="40% - Accent3 2 3 2" xfId="373" xr:uid="{00000000-0005-0000-0000-0000DA000000}"/>
    <cellStyle name="40% - Accent3 2 4" xfId="112" xr:uid="{00000000-0005-0000-0000-0000DB000000}"/>
    <cellStyle name="40% - Accent3 2 4 2" xfId="374" xr:uid="{00000000-0005-0000-0000-0000DC000000}"/>
    <cellStyle name="40% - Accent3 2 5" xfId="113" xr:uid="{00000000-0005-0000-0000-0000DD000000}"/>
    <cellStyle name="40% - Accent3 2 5 2" xfId="375" xr:uid="{00000000-0005-0000-0000-0000DE000000}"/>
    <cellStyle name="40% - Accent3 2 6" xfId="369" xr:uid="{00000000-0005-0000-0000-0000DF000000}"/>
    <cellStyle name="40% - Accent3 3" xfId="114" xr:uid="{00000000-0005-0000-0000-0000E0000000}"/>
    <cellStyle name="40% - Accent3 3 2" xfId="115" xr:uid="{00000000-0005-0000-0000-0000E1000000}"/>
    <cellStyle name="40% - Accent3 3 2 2" xfId="377" xr:uid="{00000000-0005-0000-0000-0000E2000000}"/>
    <cellStyle name="40% - Accent3 3 3" xfId="116" xr:uid="{00000000-0005-0000-0000-0000E3000000}"/>
    <cellStyle name="40% - Accent3 3 3 2" xfId="378" xr:uid="{00000000-0005-0000-0000-0000E4000000}"/>
    <cellStyle name="40% - Accent3 3 4" xfId="376" xr:uid="{00000000-0005-0000-0000-0000E5000000}"/>
    <cellStyle name="40% - Accent3 4" xfId="117" xr:uid="{00000000-0005-0000-0000-0000E6000000}"/>
    <cellStyle name="40% - Accent3 4 2" xfId="379" xr:uid="{00000000-0005-0000-0000-0000E7000000}"/>
    <cellStyle name="40% - Accent3 5" xfId="118" xr:uid="{00000000-0005-0000-0000-0000E8000000}"/>
    <cellStyle name="40% - Accent3 5 2" xfId="380" xr:uid="{00000000-0005-0000-0000-0000E9000000}"/>
    <cellStyle name="40% - Accent3 6" xfId="119" xr:uid="{00000000-0005-0000-0000-0000EA000000}"/>
    <cellStyle name="40% - Accent3 6 2" xfId="381" xr:uid="{00000000-0005-0000-0000-0000EB000000}"/>
    <cellStyle name="40% - Accent4 2" xfId="120" xr:uid="{00000000-0005-0000-0000-0000EC000000}"/>
    <cellStyle name="40% - Accent4 2 2" xfId="121" xr:uid="{00000000-0005-0000-0000-0000ED000000}"/>
    <cellStyle name="40% - Accent4 2 2 2" xfId="122" xr:uid="{00000000-0005-0000-0000-0000EE000000}"/>
    <cellStyle name="40% - Accent4 2 2 2 2" xfId="384" xr:uid="{00000000-0005-0000-0000-0000EF000000}"/>
    <cellStyle name="40% - Accent4 2 2 3" xfId="123" xr:uid="{00000000-0005-0000-0000-0000F0000000}"/>
    <cellStyle name="40% - Accent4 2 2 3 2" xfId="385" xr:uid="{00000000-0005-0000-0000-0000F1000000}"/>
    <cellStyle name="40% - Accent4 2 2 4" xfId="383" xr:uid="{00000000-0005-0000-0000-0000F2000000}"/>
    <cellStyle name="40% - Accent4 2 3" xfId="124" xr:uid="{00000000-0005-0000-0000-0000F3000000}"/>
    <cellStyle name="40% - Accent4 2 3 2" xfId="386" xr:uid="{00000000-0005-0000-0000-0000F4000000}"/>
    <cellStyle name="40% - Accent4 2 4" xfId="125" xr:uid="{00000000-0005-0000-0000-0000F5000000}"/>
    <cellStyle name="40% - Accent4 2 4 2" xfId="387" xr:uid="{00000000-0005-0000-0000-0000F6000000}"/>
    <cellStyle name="40% - Accent4 2 5" xfId="126" xr:uid="{00000000-0005-0000-0000-0000F7000000}"/>
    <cellStyle name="40% - Accent4 2 5 2" xfId="388" xr:uid="{00000000-0005-0000-0000-0000F8000000}"/>
    <cellStyle name="40% - Accent4 2 6" xfId="382" xr:uid="{00000000-0005-0000-0000-0000F9000000}"/>
    <cellStyle name="40% - Accent4 3" xfId="127" xr:uid="{00000000-0005-0000-0000-0000FA000000}"/>
    <cellStyle name="40% - Accent4 3 2" xfId="128" xr:uid="{00000000-0005-0000-0000-0000FB000000}"/>
    <cellStyle name="40% - Accent4 3 2 2" xfId="390" xr:uid="{00000000-0005-0000-0000-0000FC000000}"/>
    <cellStyle name="40% - Accent4 3 3" xfId="129" xr:uid="{00000000-0005-0000-0000-0000FD000000}"/>
    <cellStyle name="40% - Accent4 3 3 2" xfId="391" xr:uid="{00000000-0005-0000-0000-0000FE000000}"/>
    <cellStyle name="40% - Accent4 3 4" xfId="389" xr:uid="{00000000-0005-0000-0000-0000FF000000}"/>
    <cellStyle name="40% - Accent4 4" xfId="130" xr:uid="{00000000-0005-0000-0000-000000010000}"/>
    <cellStyle name="40% - Accent4 4 2" xfId="392" xr:uid="{00000000-0005-0000-0000-000001010000}"/>
    <cellStyle name="40% - Accent4 5" xfId="131" xr:uid="{00000000-0005-0000-0000-000002010000}"/>
    <cellStyle name="40% - Accent4 5 2" xfId="393" xr:uid="{00000000-0005-0000-0000-000003010000}"/>
    <cellStyle name="40% - Accent4 6" xfId="132" xr:uid="{00000000-0005-0000-0000-000004010000}"/>
    <cellStyle name="40% - Accent4 6 2" xfId="394" xr:uid="{00000000-0005-0000-0000-000005010000}"/>
    <cellStyle name="40% - Accent5 2" xfId="133" xr:uid="{00000000-0005-0000-0000-000006010000}"/>
    <cellStyle name="40% - Accent5 2 2" xfId="134" xr:uid="{00000000-0005-0000-0000-000007010000}"/>
    <cellStyle name="40% - Accent5 2 2 2" xfId="135" xr:uid="{00000000-0005-0000-0000-000008010000}"/>
    <cellStyle name="40% - Accent5 2 2 2 2" xfId="397" xr:uid="{00000000-0005-0000-0000-000009010000}"/>
    <cellStyle name="40% - Accent5 2 2 3" xfId="136" xr:uid="{00000000-0005-0000-0000-00000A010000}"/>
    <cellStyle name="40% - Accent5 2 2 3 2" xfId="398" xr:uid="{00000000-0005-0000-0000-00000B010000}"/>
    <cellStyle name="40% - Accent5 2 2 4" xfId="396" xr:uid="{00000000-0005-0000-0000-00000C010000}"/>
    <cellStyle name="40% - Accent5 2 3" xfId="137" xr:uid="{00000000-0005-0000-0000-00000D010000}"/>
    <cellStyle name="40% - Accent5 2 3 2" xfId="399" xr:uid="{00000000-0005-0000-0000-00000E010000}"/>
    <cellStyle name="40% - Accent5 2 4" xfId="138" xr:uid="{00000000-0005-0000-0000-00000F010000}"/>
    <cellStyle name="40% - Accent5 2 4 2" xfId="400" xr:uid="{00000000-0005-0000-0000-000010010000}"/>
    <cellStyle name="40% - Accent5 2 5" xfId="139" xr:uid="{00000000-0005-0000-0000-000011010000}"/>
    <cellStyle name="40% - Accent5 2 5 2" xfId="401" xr:uid="{00000000-0005-0000-0000-000012010000}"/>
    <cellStyle name="40% - Accent5 2 6" xfId="395" xr:uid="{00000000-0005-0000-0000-000013010000}"/>
    <cellStyle name="40% - Accent5 3" xfId="140" xr:uid="{00000000-0005-0000-0000-000014010000}"/>
    <cellStyle name="40% - Accent5 3 2" xfId="141" xr:uid="{00000000-0005-0000-0000-000015010000}"/>
    <cellStyle name="40% - Accent5 3 2 2" xfId="403" xr:uid="{00000000-0005-0000-0000-000016010000}"/>
    <cellStyle name="40% - Accent5 3 3" xfId="142" xr:uid="{00000000-0005-0000-0000-000017010000}"/>
    <cellStyle name="40% - Accent5 3 3 2" xfId="404" xr:uid="{00000000-0005-0000-0000-000018010000}"/>
    <cellStyle name="40% - Accent5 3 4" xfId="402" xr:uid="{00000000-0005-0000-0000-000019010000}"/>
    <cellStyle name="40% - Accent5 4" xfId="143" xr:uid="{00000000-0005-0000-0000-00001A010000}"/>
    <cellStyle name="40% - Accent5 4 2" xfId="405" xr:uid="{00000000-0005-0000-0000-00001B010000}"/>
    <cellStyle name="40% - Accent5 5" xfId="144" xr:uid="{00000000-0005-0000-0000-00001C010000}"/>
    <cellStyle name="40% - Accent5 5 2" xfId="406" xr:uid="{00000000-0005-0000-0000-00001D010000}"/>
    <cellStyle name="40% - Accent5 6" xfId="145" xr:uid="{00000000-0005-0000-0000-00001E010000}"/>
    <cellStyle name="40% - Accent5 6 2" xfId="407" xr:uid="{00000000-0005-0000-0000-00001F010000}"/>
    <cellStyle name="40% - Accent6 2" xfId="146" xr:uid="{00000000-0005-0000-0000-000020010000}"/>
    <cellStyle name="40% - Accent6 2 2" xfId="147" xr:uid="{00000000-0005-0000-0000-000021010000}"/>
    <cellStyle name="40% - Accent6 2 2 2" xfId="148" xr:uid="{00000000-0005-0000-0000-000022010000}"/>
    <cellStyle name="40% - Accent6 2 2 2 2" xfId="410" xr:uid="{00000000-0005-0000-0000-000023010000}"/>
    <cellStyle name="40% - Accent6 2 2 3" xfId="149" xr:uid="{00000000-0005-0000-0000-000024010000}"/>
    <cellStyle name="40% - Accent6 2 2 3 2" xfId="411" xr:uid="{00000000-0005-0000-0000-000025010000}"/>
    <cellStyle name="40% - Accent6 2 2 4" xfId="409" xr:uid="{00000000-0005-0000-0000-000026010000}"/>
    <cellStyle name="40% - Accent6 2 3" xfId="150" xr:uid="{00000000-0005-0000-0000-000027010000}"/>
    <cellStyle name="40% - Accent6 2 3 2" xfId="412" xr:uid="{00000000-0005-0000-0000-000028010000}"/>
    <cellStyle name="40% - Accent6 2 4" xfId="151" xr:uid="{00000000-0005-0000-0000-000029010000}"/>
    <cellStyle name="40% - Accent6 2 4 2" xfId="413" xr:uid="{00000000-0005-0000-0000-00002A010000}"/>
    <cellStyle name="40% - Accent6 2 5" xfId="152" xr:uid="{00000000-0005-0000-0000-00002B010000}"/>
    <cellStyle name="40% - Accent6 2 5 2" xfId="414" xr:uid="{00000000-0005-0000-0000-00002C010000}"/>
    <cellStyle name="40% - Accent6 2 6" xfId="408" xr:uid="{00000000-0005-0000-0000-00002D010000}"/>
    <cellStyle name="40% - Accent6 3" xfId="153" xr:uid="{00000000-0005-0000-0000-00002E010000}"/>
    <cellStyle name="40% - Accent6 3 2" xfId="154" xr:uid="{00000000-0005-0000-0000-00002F010000}"/>
    <cellStyle name="40% - Accent6 3 2 2" xfId="416" xr:uid="{00000000-0005-0000-0000-000030010000}"/>
    <cellStyle name="40% - Accent6 3 3" xfId="155" xr:uid="{00000000-0005-0000-0000-000031010000}"/>
    <cellStyle name="40% - Accent6 3 3 2" xfId="417" xr:uid="{00000000-0005-0000-0000-000032010000}"/>
    <cellStyle name="40% - Accent6 3 4" xfId="415" xr:uid="{00000000-0005-0000-0000-000033010000}"/>
    <cellStyle name="40% - Accent6 4" xfId="156" xr:uid="{00000000-0005-0000-0000-000034010000}"/>
    <cellStyle name="40% - Accent6 4 2" xfId="418" xr:uid="{00000000-0005-0000-0000-000035010000}"/>
    <cellStyle name="40% - Accent6 5" xfId="157" xr:uid="{00000000-0005-0000-0000-000036010000}"/>
    <cellStyle name="40% - Accent6 5 2" xfId="419" xr:uid="{00000000-0005-0000-0000-000037010000}"/>
    <cellStyle name="40% - Accent6 6" xfId="158" xr:uid="{00000000-0005-0000-0000-000038010000}"/>
    <cellStyle name="40% - Accent6 6 2" xfId="420" xr:uid="{00000000-0005-0000-0000-000039010000}"/>
    <cellStyle name="Comma 2" xfId="159" xr:uid="{00000000-0005-0000-0000-00003A010000}"/>
    <cellStyle name="Comma 2 2" xfId="160" xr:uid="{00000000-0005-0000-0000-00003B010000}"/>
    <cellStyle name="Comma 2 2 2" xfId="161" xr:uid="{00000000-0005-0000-0000-00003C010000}"/>
    <cellStyle name="Comma 2 2 2 2" xfId="423" xr:uid="{00000000-0005-0000-0000-00003D010000}"/>
    <cellStyle name="Comma 2 2 3" xfId="162" xr:uid="{00000000-0005-0000-0000-00003E010000}"/>
    <cellStyle name="Comma 2 2 3 2" xfId="424" xr:uid="{00000000-0005-0000-0000-00003F010000}"/>
    <cellStyle name="Comma 2 2 4" xfId="422" xr:uid="{00000000-0005-0000-0000-000040010000}"/>
    <cellStyle name="Comma 2 3" xfId="163" xr:uid="{00000000-0005-0000-0000-000041010000}"/>
    <cellStyle name="Comma 2 3 2" xfId="425" xr:uid="{00000000-0005-0000-0000-000042010000}"/>
    <cellStyle name="Comma 2 4" xfId="164" xr:uid="{00000000-0005-0000-0000-000043010000}"/>
    <cellStyle name="Comma 2 4 2" xfId="426" xr:uid="{00000000-0005-0000-0000-000044010000}"/>
    <cellStyle name="Comma 2 5" xfId="165" xr:uid="{00000000-0005-0000-0000-000045010000}"/>
    <cellStyle name="Comma 2 5 2" xfId="427" xr:uid="{00000000-0005-0000-0000-000046010000}"/>
    <cellStyle name="Comma 2 6" xfId="421" xr:uid="{00000000-0005-0000-0000-000047010000}"/>
    <cellStyle name="Comma 3" xfId="166" xr:uid="{00000000-0005-0000-0000-000048010000}"/>
    <cellStyle name="Comma 4" xfId="167" xr:uid="{00000000-0005-0000-0000-000049010000}"/>
    <cellStyle name="Comma 5" xfId="168" xr:uid="{00000000-0005-0000-0000-00004A010000}"/>
    <cellStyle name="Currency" xfId="262" builtinId="4"/>
    <cellStyle name="Currency 2" xfId="169" xr:uid="{00000000-0005-0000-0000-00004C010000}"/>
    <cellStyle name="Good" xfId="261" builtinId="26"/>
    <cellStyle name="Hyperlink" xfId="514" builtinId="8"/>
    <cellStyle name="Hyperlink 2" xfId="170" xr:uid="{00000000-0005-0000-0000-00004F010000}"/>
    <cellStyle name="Hyperlink 3" xfId="171" xr:uid="{00000000-0005-0000-0000-000050010000}"/>
    <cellStyle name="Normal" xfId="0" builtinId="0"/>
    <cellStyle name="Normal 10" xfId="172" xr:uid="{00000000-0005-0000-0000-000052010000}"/>
    <cellStyle name="Normal 11" xfId="173" xr:uid="{00000000-0005-0000-0000-000053010000}"/>
    <cellStyle name="Normal 11 2" xfId="174" xr:uid="{00000000-0005-0000-0000-000054010000}"/>
    <cellStyle name="Normal 11 2 2" xfId="175" xr:uid="{00000000-0005-0000-0000-000055010000}"/>
    <cellStyle name="Normal 11 2 2 2" xfId="430" xr:uid="{00000000-0005-0000-0000-000056010000}"/>
    <cellStyle name="Normal 11 2 3" xfId="176" xr:uid="{00000000-0005-0000-0000-000057010000}"/>
    <cellStyle name="Normal 11 2 3 2" xfId="431" xr:uid="{00000000-0005-0000-0000-000058010000}"/>
    <cellStyle name="Normal 11 2 4" xfId="429" xr:uid="{00000000-0005-0000-0000-000059010000}"/>
    <cellStyle name="Normal 11 3" xfId="177" xr:uid="{00000000-0005-0000-0000-00005A010000}"/>
    <cellStyle name="Normal 11 3 2" xfId="432" xr:uid="{00000000-0005-0000-0000-00005B010000}"/>
    <cellStyle name="Normal 11 4" xfId="178" xr:uid="{00000000-0005-0000-0000-00005C010000}"/>
    <cellStyle name="Normal 11 4 2" xfId="433" xr:uid="{00000000-0005-0000-0000-00005D010000}"/>
    <cellStyle name="Normal 11 5" xfId="428" xr:uid="{00000000-0005-0000-0000-00005E010000}"/>
    <cellStyle name="Normal 11 6" xfId="512" xr:uid="{00000000-0005-0000-0000-00005F010000}"/>
    <cellStyle name="Normal 12" xfId="179" xr:uid="{00000000-0005-0000-0000-000060010000}"/>
    <cellStyle name="Normal 12 2" xfId="180" xr:uid="{00000000-0005-0000-0000-000061010000}"/>
    <cellStyle name="Normal 12 2 2" xfId="435" xr:uid="{00000000-0005-0000-0000-000062010000}"/>
    <cellStyle name="Normal 12 3" xfId="181" xr:uid="{00000000-0005-0000-0000-000063010000}"/>
    <cellStyle name="Normal 12 3 2" xfId="436" xr:uid="{00000000-0005-0000-0000-000064010000}"/>
    <cellStyle name="Normal 12 4" xfId="182" xr:uid="{00000000-0005-0000-0000-000065010000}"/>
    <cellStyle name="Normal 12 4 2" xfId="437" xr:uid="{00000000-0005-0000-0000-000066010000}"/>
    <cellStyle name="Normal 12 5" xfId="434" xr:uid="{00000000-0005-0000-0000-000067010000}"/>
    <cellStyle name="Normal 13" xfId="183" xr:uid="{00000000-0005-0000-0000-000068010000}"/>
    <cellStyle name="Normal 13 2" xfId="438" xr:uid="{00000000-0005-0000-0000-000069010000}"/>
    <cellStyle name="Normal 14" xfId="184" xr:uid="{00000000-0005-0000-0000-00006A010000}"/>
    <cellStyle name="Normal 14 2" xfId="439" xr:uid="{00000000-0005-0000-0000-00006B010000}"/>
    <cellStyle name="Normal 15" xfId="510" xr:uid="{00000000-0005-0000-0000-00006C010000}"/>
    <cellStyle name="Normal 16" xfId="511" xr:uid="{00000000-0005-0000-0000-00006D010000}"/>
    <cellStyle name="Normal 17" xfId="513" xr:uid="{00000000-0005-0000-0000-00006E010000}"/>
    <cellStyle name="Normal 2" xfId="185" xr:uid="{00000000-0005-0000-0000-00006F010000}"/>
    <cellStyle name="Normal 2 2" xfId="186" xr:uid="{00000000-0005-0000-0000-000070010000}"/>
    <cellStyle name="Normal 2 3" xfId="187" xr:uid="{00000000-0005-0000-0000-000071010000}"/>
    <cellStyle name="Normal 2_RTCI_Update_Dec_2011_Complete_Inventory_v3" xfId="188" xr:uid="{00000000-0005-0000-0000-000072010000}"/>
    <cellStyle name="Normal 3" xfId="1" xr:uid="{00000000-0005-0000-0000-000073010000}"/>
    <cellStyle name="Normal 3 2" xfId="189" xr:uid="{00000000-0005-0000-0000-000074010000}"/>
    <cellStyle name="Normal 3 2 2" xfId="190" xr:uid="{00000000-0005-0000-0000-000075010000}"/>
    <cellStyle name="Normal 3 2 2 2" xfId="441" xr:uid="{00000000-0005-0000-0000-000076010000}"/>
    <cellStyle name="Normal 3 2 3" xfId="191" xr:uid="{00000000-0005-0000-0000-000077010000}"/>
    <cellStyle name="Normal 3 2 3 2" xfId="442" xr:uid="{00000000-0005-0000-0000-000078010000}"/>
    <cellStyle name="Normal 3 2 4" xfId="440" xr:uid="{00000000-0005-0000-0000-000079010000}"/>
    <cellStyle name="Normal 3 3" xfId="192" xr:uid="{00000000-0005-0000-0000-00007A010000}"/>
    <cellStyle name="Normal 3 3 2" xfId="193" xr:uid="{00000000-0005-0000-0000-00007B010000}"/>
    <cellStyle name="Normal 3 3 2 2" xfId="444" xr:uid="{00000000-0005-0000-0000-00007C010000}"/>
    <cellStyle name="Normal 3 3 3" xfId="194" xr:uid="{00000000-0005-0000-0000-00007D010000}"/>
    <cellStyle name="Normal 3 3 3 2" xfId="445" xr:uid="{00000000-0005-0000-0000-00007E010000}"/>
    <cellStyle name="Normal 3 3 4" xfId="443" xr:uid="{00000000-0005-0000-0000-00007F010000}"/>
    <cellStyle name="Normal 3 4" xfId="195" xr:uid="{00000000-0005-0000-0000-000080010000}"/>
    <cellStyle name="Normal 3 4 2" xfId="446" xr:uid="{00000000-0005-0000-0000-000081010000}"/>
    <cellStyle name="Normal 3 5" xfId="196" xr:uid="{00000000-0005-0000-0000-000082010000}"/>
    <cellStyle name="Normal 3 5 2" xfId="447" xr:uid="{00000000-0005-0000-0000-000083010000}"/>
    <cellStyle name="Normal 3 6" xfId="197" xr:uid="{00000000-0005-0000-0000-000084010000}"/>
    <cellStyle name="Normal 3 6 2" xfId="448" xr:uid="{00000000-0005-0000-0000-000085010000}"/>
    <cellStyle name="Normal 3 7" xfId="263" xr:uid="{00000000-0005-0000-0000-000086010000}"/>
    <cellStyle name="Normal 4" xfId="198" xr:uid="{00000000-0005-0000-0000-000087010000}"/>
    <cellStyle name="Normal 4 2" xfId="199" xr:uid="{00000000-0005-0000-0000-000088010000}"/>
    <cellStyle name="Normal 4 2 2" xfId="200" xr:uid="{00000000-0005-0000-0000-000089010000}"/>
    <cellStyle name="Normal 4 2 2 2" xfId="451" xr:uid="{00000000-0005-0000-0000-00008A010000}"/>
    <cellStyle name="Normal 4 2 3" xfId="201" xr:uid="{00000000-0005-0000-0000-00008B010000}"/>
    <cellStyle name="Normal 4 2 3 2" xfId="452" xr:uid="{00000000-0005-0000-0000-00008C010000}"/>
    <cellStyle name="Normal 4 2 4" xfId="450" xr:uid="{00000000-0005-0000-0000-00008D010000}"/>
    <cellStyle name="Normal 4 3" xfId="202" xr:uid="{00000000-0005-0000-0000-00008E010000}"/>
    <cellStyle name="Normal 4 3 2" xfId="453" xr:uid="{00000000-0005-0000-0000-00008F010000}"/>
    <cellStyle name="Normal 4 4" xfId="203" xr:uid="{00000000-0005-0000-0000-000090010000}"/>
    <cellStyle name="Normal 4 4 2" xfId="454" xr:uid="{00000000-0005-0000-0000-000091010000}"/>
    <cellStyle name="Normal 4 5" xfId="204" xr:uid="{00000000-0005-0000-0000-000092010000}"/>
    <cellStyle name="Normal 4 5 2" xfId="455" xr:uid="{00000000-0005-0000-0000-000093010000}"/>
    <cellStyle name="Normal 4 6" xfId="449" xr:uid="{00000000-0005-0000-0000-000094010000}"/>
    <cellStyle name="Normal 5" xfId="205" xr:uid="{00000000-0005-0000-0000-000095010000}"/>
    <cellStyle name="Normal 5 2" xfId="206" xr:uid="{00000000-0005-0000-0000-000096010000}"/>
    <cellStyle name="Normal 5 2 2" xfId="207" xr:uid="{00000000-0005-0000-0000-000097010000}"/>
    <cellStyle name="Normal 5 2 2 2" xfId="458" xr:uid="{00000000-0005-0000-0000-000098010000}"/>
    <cellStyle name="Normal 5 2 3" xfId="208" xr:uid="{00000000-0005-0000-0000-000099010000}"/>
    <cellStyle name="Normal 5 2 3 2" xfId="459" xr:uid="{00000000-0005-0000-0000-00009A010000}"/>
    <cellStyle name="Normal 5 2 4" xfId="457" xr:uid="{00000000-0005-0000-0000-00009B010000}"/>
    <cellStyle name="Normal 5 3" xfId="209" xr:uid="{00000000-0005-0000-0000-00009C010000}"/>
    <cellStyle name="Normal 5 3 2" xfId="460" xr:uid="{00000000-0005-0000-0000-00009D010000}"/>
    <cellStyle name="Normal 5 4" xfId="210" xr:uid="{00000000-0005-0000-0000-00009E010000}"/>
    <cellStyle name="Normal 5 4 2" xfId="461" xr:uid="{00000000-0005-0000-0000-00009F010000}"/>
    <cellStyle name="Normal 5 5" xfId="211" xr:uid="{00000000-0005-0000-0000-0000A0010000}"/>
    <cellStyle name="Normal 5 5 2" xfId="462" xr:uid="{00000000-0005-0000-0000-0000A1010000}"/>
    <cellStyle name="Normal 5 6" xfId="456" xr:uid="{00000000-0005-0000-0000-0000A2010000}"/>
    <cellStyle name="Normal 6" xfId="212" xr:uid="{00000000-0005-0000-0000-0000A3010000}"/>
    <cellStyle name="Normal 6 2" xfId="213" xr:uid="{00000000-0005-0000-0000-0000A4010000}"/>
    <cellStyle name="Normal 6 2 2" xfId="214" xr:uid="{00000000-0005-0000-0000-0000A5010000}"/>
    <cellStyle name="Normal 6 2 2 2" xfId="465" xr:uid="{00000000-0005-0000-0000-0000A6010000}"/>
    <cellStyle name="Normal 6 2 3" xfId="215" xr:uid="{00000000-0005-0000-0000-0000A7010000}"/>
    <cellStyle name="Normal 6 2 3 2" xfId="466" xr:uid="{00000000-0005-0000-0000-0000A8010000}"/>
    <cellStyle name="Normal 6 2 4" xfId="464" xr:uid="{00000000-0005-0000-0000-0000A9010000}"/>
    <cellStyle name="Normal 6 3" xfId="216" xr:uid="{00000000-0005-0000-0000-0000AA010000}"/>
    <cellStyle name="Normal 6 3 2" xfId="467" xr:uid="{00000000-0005-0000-0000-0000AB010000}"/>
    <cellStyle name="Normal 6 4" xfId="217" xr:uid="{00000000-0005-0000-0000-0000AC010000}"/>
    <cellStyle name="Normal 6 4 2" xfId="468" xr:uid="{00000000-0005-0000-0000-0000AD010000}"/>
    <cellStyle name="Normal 6 5" xfId="218" xr:uid="{00000000-0005-0000-0000-0000AE010000}"/>
    <cellStyle name="Normal 6 5 2" xfId="469" xr:uid="{00000000-0005-0000-0000-0000AF010000}"/>
    <cellStyle name="Normal 6 6" xfId="463" xr:uid="{00000000-0005-0000-0000-0000B0010000}"/>
    <cellStyle name="Normal 7" xfId="219" xr:uid="{00000000-0005-0000-0000-0000B1010000}"/>
    <cellStyle name="Normal 7 2" xfId="220" xr:uid="{00000000-0005-0000-0000-0000B2010000}"/>
    <cellStyle name="Normal 7 2 2" xfId="221" xr:uid="{00000000-0005-0000-0000-0000B3010000}"/>
    <cellStyle name="Normal 7 2 2 2" xfId="472" xr:uid="{00000000-0005-0000-0000-0000B4010000}"/>
    <cellStyle name="Normal 7 2 3" xfId="222" xr:uid="{00000000-0005-0000-0000-0000B5010000}"/>
    <cellStyle name="Normal 7 2 3 2" xfId="473" xr:uid="{00000000-0005-0000-0000-0000B6010000}"/>
    <cellStyle name="Normal 7 2 4" xfId="471" xr:uid="{00000000-0005-0000-0000-0000B7010000}"/>
    <cellStyle name="Normal 7 3" xfId="223" xr:uid="{00000000-0005-0000-0000-0000B8010000}"/>
    <cellStyle name="Normal 7 3 2" xfId="224" xr:uid="{00000000-0005-0000-0000-0000B9010000}"/>
    <cellStyle name="Normal 7 3 2 2" xfId="475" xr:uid="{00000000-0005-0000-0000-0000BA010000}"/>
    <cellStyle name="Normal 7 3 3" xfId="225" xr:uid="{00000000-0005-0000-0000-0000BB010000}"/>
    <cellStyle name="Normal 7 3 3 2" xfId="476" xr:uid="{00000000-0005-0000-0000-0000BC010000}"/>
    <cellStyle name="Normal 7 3 4" xfId="474" xr:uid="{00000000-0005-0000-0000-0000BD010000}"/>
    <cellStyle name="Normal 7 4" xfId="226" xr:uid="{00000000-0005-0000-0000-0000BE010000}"/>
    <cellStyle name="Normal 7 4 2" xfId="477" xr:uid="{00000000-0005-0000-0000-0000BF010000}"/>
    <cellStyle name="Normal 7 5" xfId="227" xr:uid="{00000000-0005-0000-0000-0000C0010000}"/>
    <cellStyle name="Normal 7 5 2" xfId="478" xr:uid="{00000000-0005-0000-0000-0000C1010000}"/>
    <cellStyle name="Normal 7 6" xfId="228" xr:uid="{00000000-0005-0000-0000-0000C2010000}"/>
    <cellStyle name="Normal 7 6 2" xfId="479" xr:uid="{00000000-0005-0000-0000-0000C3010000}"/>
    <cellStyle name="Normal 7 7" xfId="470" xr:uid="{00000000-0005-0000-0000-0000C4010000}"/>
    <cellStyle name="Normal 8" xfId="229" xr:uid="{00000000-0005-0000-0000-0000C5010000}"/>
    <cellStyle name="Normal 8 2" xfId="230" xr:uid="{00000000-0005-0000-0000-0000C6010000}"/>
    <cellStyle name="Normal 8 2 2" xfId="231" xr:uid="{00000000-0005-0000-0000-0000C7010000}"/>
    <cellStyle name="Normal 8 2 2 2" xfId="482" xr:uid="{00000000-0005-0000-0000-0000C8010000}"/>
    <cellStyle name="Normal 8 2 3" xfId="232" xr:uid="{00000000-0005-0000-0000-0000C9010000}"/>
    <cellStyle name="Normal 8 2 3 2" xfId="483" xr:uid="{00000000-0005-0000-0000-0000CA010000}"/>
    <cellStyle name="Normal 8 2 4" xfId="481" xr:uid="{00000000-0005-0000-0000-0000CB010000}"/>
    <cellStyle name="Normal 8 3" xfId="233" xr:uid="{00000000-0005-0000-0000-0000CC010000}"/>
    <cellStyle name="Normal 8 3 2" xfId="234" xr:uid="{00000000-0005-0000-0000-0000CD010000}"/>
    <cellStyle name="Normal 8 3 2 2" xfId="485" xr:uid="{00000000-0005-0000-0000-0000CE010000}"/>
    <cellStyle name="Normal 8 3 3" xfId="235" xr:uid="{00000000-0005-0000-0000-0000CF010000}"/>
    <cellStyle name="Normal 8 3 3 2" xfId="486" xr:uid="{00000000-0005-0000-0000-0000D0010000}"/>
    <cellStyle name="Normal 8 3 4" xfId="484" xr:uid="{00000000-0005-0000-0000-0000D1010000}"/>
    <cellStyle name="Normal 8 4" xfId="236" xr:uid="{00000000-0005-0000-0000-0000D2010000}"/>
    <cellStyle name="Normal 8 4 2" xfId="487" xr:uid="{00000000-0005-0000-0000-0000D3010000}"/>
    <cellStyle name="Normal 8 5" xfId="237" xr:uid="{00000000-0005-0000-0000-0000D4010000}"/>
    <cellStyle name="Normal 8 5 2" xfId="488" xr:uid="{00000000-0005-0000-0000-0000D5010000}"/>
    <cellStyle name="Normal 8 6" xfId="238" xr:uid="{00000000-0005-0000-0000-0000D6010000}"/>
    <cellStyle name="Normal 8 6 2" xfId="489" xr:uid="{00000000-0005-0000-0000-0000D7010000}"/>
    <cellStyle name="Normal 8 7" xfId="480" xr:uid="{00000000-0005-0000-0000-0000D8010000}"/>
    <cellStyle name="Normal 9" xfId="239" xr:uid="{00000000-0005-0000-0000-0000D9010000}"/>
    <cellStyle name="Normal 9 2" xfId="240" xr:uid="{00000000-0005-0000-0000-0000DA010000}"/>
    <cellStyle name="Normal 9 2 2" xfId="241" xr:uid="{00000000-0005-0000-0000-0000DB010000}"/>
    <cellStyle name="Normal 9 2 2 2" xfId="492" xr:uid="{00000000-0005-0000-0000-0000DC010000}"/>
    <cellStyle name="Normal 9 2 3" xfId="242" xr:uid="{00000000-0005-0000-0000-0000DD010000}"/>
    <cellStyle name="Normal 9 2 3 2" xfId="493" xr:uid="{00000000-0005-0000-0000-0000DE010000}"/>
    <cellStyle name="Normal 9 2 4" xfId="491" xr:uid="{00000000-0005-0000-0000-0000DF010000}"/>
    <cellStyle name="Normal 9 3" xfId="243" xr:uid="{00000000-0005-0000-0000-0000E0010000}"/>
    <cellStyle name="Normal 9 3 2" xfId="494" xr:uid="{00000000-0005-0000-0000-0000E1010000}"/>
    <cellStyle name="Normal 9 4" xfId="244" xr:uid="{00000000-0005-0000-0000-0000E2010000}"/>
    <cellStyle name="Normal 9 4 2" xfId="495" xr:uid="{00000000-0005-0000-0000-0000E3010000}"/>
    <cellStyle name="Normal 9 5" xfId="245" xr:uid="{00000000-0005-0000-0000-0000E4010000}"/>
    <cellStyle name="Normal 9 5 2" xfId="496" xr:uid="{00000000-0005-0000-0000-0000E5010000}"/>
    <cellStyle name="Normal 9 6" xfId="490" xr:uid="{00000000-0005-0000-0000-0000E6010000}"/>
    <cellStyle name="Note 2" xfId="246" xr:uid="{00000000-0005-0000-0000-0000E7010000}"/>
    <cellStyle name="Note 2 2" xfId="247" xr:uid="{00000000-0005-0000-0000-0000E8010000}"/>
    <cellStyle name="Note 2 2 2" xfId="248" xr:uid="{00000000-0005-0000-0000-0000E9010000}"/>
    <cellStyle name="Note 2 2 2 2" xfId="499" xr:uid="{00000000-0005-0000-0000-0000EA010000}"/>
    <cellStyle name="Note 2 2 3" xfId="249" xr:uid="{00000000-0005-0000-0000-0000EB010000}"/>
    <cellStyle name="Note 2 2 3 2" xfId="500" xr:uid="{00000000-0005-0000-0000-0000EC010000}"/>
    <cellStyle name="Note 2 2 4" xfId="498" xr:uid="{00000000-0005-0000-0000-0000ED010000}"/>
    <cellStyle name="Note 2 3" xfId="250" xr:uid="{00000000-0005-0000-0000-0000EE010000}"/>
    <cellStyle name="Note 2 3 2" xfId="501" xr:uid="{00000000-0005-0000-0000-0000EF010000}"/>
    <cellStyle name="Note 2 4" xfId="251" xr:uid="{00000000-0005-0000-0000-0000F0010000}"/>
    <cellStyle name="Note 2 4 2" xfId="502" xr:uid="{00000000-0005-0000-0000-0000F1010000}"/>
    <cellStyle name="Note 2 5" xfId="252" xr:uid="{00000000-0005-0000-0000-0000F2010000}"/>
    <cellStyle name="Note 2 5 2" xfId="503" xr:uid="{00000000-0005-0000-0000-0000F3010000}"/>
    <cellStyle name="Note 2 6" xfId="497" xr:uid="{00000000-0005-0000-0000-0000F4010000}"/>
    <cellStyle name="Note 3" xfId="253" xr:uid="{00000000-0005-0000-0000-0000F5010000}"/>
    <cellStyle name="Note 3 2" xfId="254" xr:uid="{00000000-0005-0000-0000-0000F6010000}"/>
    <cellStyle name="Note 3 2 2" xfId="505" xr:uid="{00000000-0005-0000-0000-0000F7010000}"/>
    <cellStyle name="Note 3 3" xfId="255" xr:uid="{00000000-0005-0000-0000-0000F8010000}"/>
    <cellStyle name="Note 3 3 2" xfId="506" xr:uid="{00000000-0005-0000-0000-0000F9010000}"/>
    <cellStyle name="Note 3 4" xfId="504" xr:uid="{00000000-0005-0000-0000-0000FA010000}"/>
    <cellStyle name="Note 4" xfId="256" xr:uid="{00000000-0005-0000-0000-0000FB010000}"/>
    <cellStyle name="Note 4 2" xfId="507" xr:uid="{00000000-0005-0000-0000-0000FC010000}"/>
    <cellStyle name="Note 5" xfId="257" xr:uid="{00000000-0005-0000-0000-0000FD010000}"/>
    <cellStyle name="Note 5 2" xfId="508" xr:uid="{00000000-0005-0000-0000-0000FE010000}"/>
    <cellStyle name="Note 6" xfId="258" xr:uid="{00000000-0005-0000-0000-0000FF010000}"/>
    <cellStyle name="Note 6 2" xfId="509" xr:uid="{00000000-0005-0000-0000-000000020000}"/>
    <cellStyle name="OBI_ColHeader" xfId="259" xr:uid="{00000000-0005-0000-0000-000001020000}"/>
    <cellStyle name="Percent 2" xfId="260" xr:uid="{00000000-0005-0000-0000-000002020000}"/>
  </cellStyles>
  <dxfs count="150">
    <dxf>
      <font>
        <b val="0"/>
        <i val="0"/>
        <strike val="0"/>
        <condense val="0"/>
        <extend val="0"/>
        <outline val="0"/>
        <shadow val="0"/>
        <u val="none"/>
        <vertAlign val="baseline"/>
        <sz val="12"/>
        <color theme="1"/>
        <name val="Avenir LT Std 55 Roman"/>
        <family val="2"/>
        <scheme val="none"/>
      </font>
      <fill>
        <patternFill patternType="solid">
          <fgColor indexed="64"/>
          <bgColor theme="0"/>
        </patternFill>
      </fill>
      <alignment horizontal="center"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rgb="FF000000"/>
        <name val="Avenir LT Std 55 Roman"/>
        <scheme val="none"/>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venir LT Std 55 Roman"/>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auto="1"/>
        <name val="Avenir LT Std 55 Roman"/>
        <family val="2"/>
        <scheme val="none"/>
      </font>
      <numFmt numFmtId="164" formatCode="&quot;$&quot;#,##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164" formatCode="&quot;$&quot;#,##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alignment horizontal="general"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border outline="0">
        <right style="thin">
          <color indexed="64"/>
        </right>
        <top style="thin">
          <color indexed="64"/>
        </top>
        <bottom style="medium">
          <color indexed="64"/>
        </bottom>
      </border>
    </dxf>
    <dxf>
      <font>
        <b val="0"/>
        <i val="0"/>
        <strike val="0"/>
        <condense val="0"/>
        <extend val="0"/>
        <outline val="0"/>
        <shadow val="0"/>
        <u val="none"/>
        <vertAlign val="baseline"/>
        <sz val="12"/>
        <color auto="1"/>
        <name val="Avenir LT Std 55 Roman"/>
        <family val="2"/>
        <scheme val="none"/>
      </font>
      <fill>
        <patternFill patternType="solid">
          <fgColor indexed="64"/>
          <bgColor theme="0" tint="-0.14999847407452621"/>
        </patternFill>
      </fill>
      <alignment horizontal="center" vertical="center"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venir LT Std 55 Roman"/>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venir LT Std 55 Roman"/>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outline="0">
        <right style="thin">
          <color indexed="64"/>
        </right>
        <bottom style="thin">
          <color indexed="64"/>
        </bottom>
      </border>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venir LT Std 55 Roman"/>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venir LT Std 55 Roman"/>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3" formatCode="#,##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0" formatCode="General"/>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164" formatCode="&quot;$&quot;#,##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numFmt numFmtId="164" formatCode="&quot;$&quot;#,##0"/>
      <fill>
        <patternFill patternType="solid">
          <fgColor indexed="64"/>
          <bgColor theme="1"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venir LT Std 55 Roman"/>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venir LT Std 55 Roman"/>
        <family val="2"/>
        <scheme val="none"/>
      </font>
      <fill>
        <patternFill patternType="solid">
          <fgColor indexed="64"/>
          <bgColor theme="1" tint="0.14999847407452621"/>
        </patternFill>
      </fill>
      <alignment horizontal="center" vertical="center"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2"/>
        <color theme="1"/>
        <name val="Avenir LT Std 55 Roman"/>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ont>
        <color auto="1"/>
      </font>
      <fill>
        <patternFill>
          <bgColor theme="6"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font>
      <fill>
        <patternFill>
          <bgColor theme="6" tint="0.79998168889431442"/>
        </patternFill>
      </fill>
    </dxf>
  </dxfs>
  <tableStyles count="0" defaultTableStyle="TableStyleMedium2" defaultPivotStyle="PivotStyleLight16"/>
  <colors>
    <mruColors>
      <color rgb="FFCDDCAC"/>
      <color rgb="FFBCD090"/>
      <color rgb="FFFF9966"/>
      <color rgb="FF0000FF"/>
      <color rgb="FF0066FF"/>
      <color rgb="FFC6EFCE"/>
      <color rgb="FFFFFF99"/>
      <color rgb="FFFFFFCC"/>
      <color rgb="FFD9D9D9"/>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1824103</xdr:colOff>
      <xdr:row>6</xdr:row>
      <xdr:rowOff>33655</xdr:rowOff>
    </xdr:to>
    <xdr:pic>
      <xdr:nvPicPr>
        <xdr:cNvPr id="2" name="Picture 1" descr="Logo: California Climate Investments- Cap and Trade Dollars at Work">
          <a:extLst>
            <a:ext uri="{FF2B5EF4-FFF2-40B4-BE49-F238E27FC236}">
              <a16:creationId xmlns:a16="http://schemas.microsoft.com/office/drawing/2014/main" id="{E8F0C226-CF82-45AD-B484-A0B098487F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850" y="0"/>
          <a:ext cx="1743458" cy="1323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0</xdr:row>
      <xdr:rowOff>0</xdr:rowOff>
    </xdr:from>
    <xdr:to>
      <xdr:col>2</xdr:col>
      <xdr:colOff>1311064</xdr:colOff>
      <xdr:row>6</xdr:row>
      <xdr:rowOff>80737</xdr:rowOff>
    </xdr:to>
    <xdr:pic>
      <xdr:nvPicPr>
        <xdr:cNvPr id="4" name="Picture 3" descr="California Climate Investments Logo" title="California Climate Investments Logo">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0825" y="0"/>
          <a:ext cx="2022264" cy="15666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1</xdr:col>
      <xdr:colOff>2041315</xdr:colOff>
      <xdr:row>6</xdr:row>
      <xdr:rowOff>80737</xdr:rowOff>
    </xdr:to>
    <xdr:pic>
      <xdr:nvPicPr>
        <xdr:cNvPr id="3" name="Picture 2" descr="California Climate Investments Logo" title="California Climate Investments Logo">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0"/>
          <a:ext cx="2022265" cy="16047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2026075</xdr:colOff>
      <xdr:row>6</xdr:row>
      <xdr:rowOff>82418</xdr:rowOff>
    </xdr:to>
    <xdr:pic>
      <xdr:nvPicPr>
        <xdr:cNvPr id="3" name="Picture 2" descr="California Climate Investments Logo" title="California Climate Investments Logo">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9" y="0"/>
          <a:ext cx="2027980" cy="1568542"/>
        </a:xfrm>
        <a:prstGeom prst="rect">
          <a:avLst/>
        </a:prstGeom>
      </xdr:spPr>
    </xdr:pic>
    <xdr:clientData/>
  </xdr:twoCellAnchor>
  <xdr:twoCellAnchor editAs="oneCell">
    <xdr:from>
      <xdr:col>1</xdr:col>
      <xdr:colOff>0</xdr:colOff>
      <xdr:row>0</xdr:row>
      <xdr:rowOff>0</xdr:rowOff>
    </xdr:from>
    <xdr:to>
      <xdr:col>1</xdr:col>
      <xdr:colOff>2026075</xdr:colOff>
      <xdr:row>6</xdr:row>
      <xdr:rowOff>82418</xdr:rowOff>
    </xdr:to>
    <xdr:pic>
      <xdr:nvPicPr>
        <xdr:cNvPr id="4" name="Picture 3" descr="California Climate Investments Logo" title="California Climate Investments Logo">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7980" cy="1568542"/>
        </a:xfrm>
        <a:prstGeom prst="rect">
          <a:avLst/>
        </a:prstGeom>
      </xdr:spPr>
    </xdr:pic>
    <xdr:clientData/>
  </xdr:twoCellAnchor>
  <xdr:twoCellAnchor editAs="oneCell">
    <xdr:from>
      <xdr:col>1</xdr:col>
      <xdr:colOff>31750</xdr:colOff>
      <xdr:row>0</xdr:row>
      <xdr:rowOff>0</xdr:rowOff>
    </xdr:from>
    <xdr:to>
      <xdr:col>1</xdr:col>
      <xdr:colOff>2057825</xdr:colOff>
      <xdr:row>6</xdr:row>
      <xdr:rowOff>80737</xdr:rowOff>
    </xdr:to>
    <xdr:pic>
      <xdr:nvPicPr>
        <xdr:cNvPr id="5" name="Picture 4" descr="California Climate Investments Logo" title="California Climate Investments Logo">
          <a:extLst>
            <a:ext uri="{FF2B5EF4-FFF2-40B4-BE49-F238E27FC236}">
              <a16:creationId xmlns:a16="http://schemas.microsoft.com/office/drawing/2014/main" id="{FA13D382-C061-4B5F-A737-A325940F49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400" y="0"/>
          <a:ext cx="2026075" cy="16047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2026075</xdr:colOff>
      <xdr:row>6</xdr:row>
      <xdr:rowOff>82418</xdr:rowOff>
    </xdr:to>
    <xdr:pic>
      <xdr:nvPicPr>
        <xdr:cNvPr id="2" name="Picture 1" descr="California Climate Investments Logo" title="California Climate Investments Logo">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7980" cy="1570223"/>
        </a:xfrm>
        <a:prstGeom prst="rect">
          <a:avLst/>
        </a:prstGeom>
      </xdr:spPr>
    </xdr:pic>
    <xdr:clientData/>
  </xdr:twoCellAnchor>
  <xdr:twoCellAnchor editAs="oneCell">
    <xdr:from>
      <xdr:col>1</xdr:col>
      <xdr:colOff>0</xdr:colOff>
      <xdr:row>0</xdr:row>
      <xdr:rowOff>0</xdr:rowOff>
    </xdr:from>
    <xdr:to>
      <xdr:col>1</xdr:col>
      <xdr:colOff>2026075</xdr:colOff>
      <xdr:row>6</xdr:row>
      <xdr:rowOff>82418</xdr:rowOff>
    </xdr:to>
    <xdr:pic>
      <xdr:nvPicPr>
        <xdr:cNvPr id="3" name="Picture 2" descr="California Climate Investments Logo" title="California Climate Investments Logo">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7980" cy="1570223"/>
        </a:xfrm>
        <a:prstGeom prst="rect">
          <a:avLst/>
        </a:prstGeom>
      </xdr:spPr>
    </xdr:pic>
    <xdr:clientData/>
  </xdr:twoCellAnchor>
  <xdr:twoCellAnchor editAs="oneCell">
    <xdr:from>
      <xdr:col>1</xdr:col>
      <xdr:colOff>0</xdr:colOff>
      <xdr:row>0</xdr:row>
      <xdr:rowOff>0</xdr:rowOff>
    </xdr:from>
    <xdr:to>
      <xdr:col>1</xdr:col>
      <xdr:colOff>2026075</xdr:colOff>
      <xdr:row>6</xdr:row>
      <xdr:rowOff>82418</xdr:rowOff>
    </xdr:to>
    <xdr:pic>
      <xdr:nvPicPr>
        <xdr:cNvPr id="4" name="Picture 3" descr="California Climate Investments Logo" title="California Climate Investments Logo">
          <a:extLst>
            <a:ext uri="{FF2B5EF4-FFF2-40B4-BE49-F238E27FC236}">
              <a16:creationId xmlns:a16="http://schemas.microsoft.com/office/drawing/2014/main" id="{1C84333B-D179-489D-B594-10A3F37EE2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7980" cy="1608323"/>
        </a:xfrm>
        <a:prstGeom prst="rect">
          <a:avLst/>
        </a:prstGeom>
      </xdr:spPr>
    </xdr:pic>
    <xdr:clientData/>
  </xdr:twoCellAnchor>
  <xdr:twoCellAnchor editAs="oneCell">
    <xdr:from>
      <xdr:col>1</xdr:col>
      <xdr:colOff>0</xdr:colOff>
      <xdr:row>0</xdr:row>
      <xdr:rowOff>0</xdr:rowOff>
    </xdr:from>
    <xdr:to>
      <xdr:col>1</xdr:col>
      <xdr:colOff>2026075</xdr:colOff>
      <xdr:row>6</xdr:row>
      <xdr:rowOff>82418</xdr:rowOff>
    </xdr:to>
    <xdr:pic>
      <xdr:nvPicPr>
        <xdr:cNvPr id="5" name="Picture 4" descr="California Climate Investments Logo" title="California Climate Investments Logo">
          <a:extLst>
            <a:ext uri="{FF2B5EF4-FFF2-40B4-BE49-F238E27FC236}">
              <a16:creationId xmlns:a16="http://schemas.microsoft.com/office/drawing/2014/main" id="{485342E8-6534-4933-BACB-1FFBFEF4B4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7980" cy="1608323"/>
        </a:xfrm>
        <a:prstGeom prst="rect">
          <a:avLst/>
        </a:prstGeom>
      </xdr:spPr>
    </xdr:pic>
    <xdr:clientData/>
  </xdr:twoCellAnchor>
  <xdr:twoCellAnchor editAs="oneCell">
    <xdr:from>
      <xdr:col>1</xdr:col>
      <xdr:colOff>6350</xdr:colOff>
      <xdr:row>0</xdr:row>
      <xdr:rowOff>0</xdr:rowOff>
    </xdr:from>
    <xdr:to>
      <xdr:col>1</xdr:col>
      <xdr:colOff>2032425</xdr:colOff>
      <xdr:row>6</xdr:row>
      <xdr:rowOff>80737</xdr:rowOff>
    </xdr:to>
    <xdr:pic>
      <xdr:nvPicPr>
        <xdr:cNvPr id="6" name="Picture 5" descr="California Climate Investments Logo" title="California Climate Investments Logo">
          <a:extLst>
            <a:ext uri="{FF2B5EF4-FFF2-40B4-BE49-F238E27FC236}">
              <a16:creationId xmlns:a16="http://schemas.microsoft.com/office/drawing/2014/main" id="{4922F14E-7A1B-4E58-8683-108981D8C7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0"/>
          <a:ext cx="2026075" cy="16047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1820293</xdr:colOff>
      <xdr:row>6</xdr:row>
      <xdr:rowOff>33655</xdr:rowOff>
    </xdr:to>
    <xdr:pic>
      <xdr:nvPicPr>
        <xdr:cNvPr id="2" name="Picture 1" descr="Logo: California Climate Investments- Cap and Trade Dollars at Work">
          <a:extLst>
            <a:ext uri="{FF2B5EF4-FFF2-40B4-BE49-F238E27FC236}">
              <a16:creationId xmlns:a16="http://schemas.microsoft.com/office/drawing/2014/main" id="{08B8DA37-5FB0-4D93-8E2A-C816DB618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228600"/>
          <a:ext cx="1743458" cy="1323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1806958</xdr:colOff>
      <xdr:row>6</xdr:row>
      <xdr:rowOff>60325</xdr:rowOff>
    </xdr:to>
    <xdr:pic>
      <xdr:nvPicPr>
        <xdr:cNvPr id="2" name="Picture 1" descr="Logo: California Climate Investments- Cap and Trade Dollars at Work">
          <a:extLst>
            <a:ext uri="{FF2B5EF4-FFF2-40B4-BE49-F238E27FC236}">
              <a16:creationId xmlns:a16="http://schemas.microsoft.com/office/drawing/2014/main" id="{FDBA52C3-51FD-4DCC-A82F-AD380BE783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850" y="234950"/>
          <a:ext cx="1743458" cy="13620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4643C4D-F750-44C0-8873-CBCA889340B9}" name="Inputs_Worksheet" displayName="Inputs_Worksheet" ref="B12:AI26" totalsRowShown="0" headerRowDxfId="87" dataDxfId="85" headerRowBorderDxfId="86" tableBorderDxfId="84" totalsRowBorderDxfId="83">
  <tableColumns count="34">
    <tableColumn id="1" xr3:uid="{2097BBD7-BDBB-48E3-BFC7-60E0765D1A8E}" name="Quantifiable Project Category" dataDxfId="82"/>
    <tableColumn id="2" xr3:uid="{C8CC4C4C-D5F0-45D7-BF02-DD6EE2F2F4F8}" name="TCC Funds Requested_x000a_($)" dataDxfId="81"/>
    <tableColumn id="3" xr3:uid="{BD212A29-2800-4E51-A6FC-83DD41917052}" name="Other GGRF Funds Requested_x000a_($)" dataDxfId="80"/>
    <tableColumn id="4" xr3:uid="{191EE926-8970-4D12-8C91-255D2425A807}" name="Other GGRF Funding Source (Program Name)" dataDxfId="79"/>
    <tableColumn id="5" xr3:uid="{5927B155-634A-4B5B-BA10-F665A5518D92}" name="GHG Emission Reductions _x000a_(MTCO2e)" dataDxfId="78"/>
    <tableColumn id="6" xr3:uid="{D22908D4-FB04-45D5-AA33-CA8BA2549271}" name="Total ROG Emission Reductions_x000a_(lbs)" dataDxfId="77"/>
    <tableColumn id="7" xr3:uid="{EF448AEF-8522-4738-9C11-94EF5EFFD7D4}" name="Local ROG Emission Reductions_x000a_(lbs)" dataDxfId="76"/>
    <tableColumn id="8" xr3:uid="{A4682370-9C52-4783-B682-38441DDF7733}" name="Remote ROG Emission Reductions_x000a_(lbs)" dataDxfId="75"/>
    <tableColumn id="9" xr3:uid="{0AC4956D-0912-4B99-A7A1-803F29E14921}" name="Total NOX Emission Reductions_x000a_(lbs)" dataDxfId="74"/>
    <tableColumn id="10" xr3:uid="{ABBAC8B1-E1D8-44AA-BAFF-3C1DBF39C1E5}" name="Local NOX Emission Reductions_x000a_(lbs)" dataDxfId="73"/>
    <tableColumn id="11" xr3:uid="{F7A3D970-4506-41F6-A5A9-4BEA03630A25}" name="Remote NOX Emission Reductions_x000a_(lbs)" dataDxfId="72"/>
    <tableColumn id="12" xr3:uid="{28FCA802-6DC6-46EA-BC3A-65797C544234}" name="Total PM2.5 Emission Reductions_x000a_(lbs)" dataDxfId="71"/>
    <tableColumn id="13" xr3:uid="{2CF3B8E7-60EB-4FEA-95E9-3CC74F976140}" name="Local PM2.5 Emission Reductions_x000a_(lbs)" dataDxfId="70"/>
    <tableColumn id="14" xr3:uid="{9DBD4620-9800-4F65-9600-AE9115A39713}" name="Remote PM2.5 Emission Reductions_x000a_(lbs)" dataDxfId="69"/>
    <tableColumn id="15" xr3:uid="{4ACD5EED-68F8-4AF2-B3C4-D8FAC76592C0}" name="Total Diesel PM Emission Reductions_x000a_(lbs)" dataDxfId="68"/>
    <tableColumn id="16" xr3:uid="{1A3B8C2E-ED36-42C7-A714-57FE604DA3D8}" name="Local Diesel PM Emission Reductions_x000a_(lbs)" dataDxfId="67"/>
    <tableColumn id="17" xr3:uid="{CCEC7523-704A-40D4-894A-875ED9C12240}" name="Remote Diesel PM Emission Reductions_x000a_(lbs)" dataDxfId="66"/>
    <tableColumn id="18" xr3:uid="{0040F412-E61B-45A7-9D79-FF71A84A7E34}" name="Net Density_x000a_(dwelling units/acre)" dataDxfId="65"/>
    <tableColumn id="19" xr3:uid="{C0253E9A-7AA6-4B20-9E38-24856235D813}" name="Passenger VMT Reductions_x000a_(miles)" dataDxfId="64"/>
    <tableColumn id="20" xr3:uid="{8736C33D-6AE0-4362-972F-16B849B949EE}" name="Fossil Fuel Use Reductions_x000a_(gallons)" dataDxfId="63"/>
    <tableColumn id="23" xr3:uid="{D8D5F104-72E3-4176-AF20-268F3A994036}" name="Fossil Fuel Based Energy Use Reductions_x000a_(kWh)" dataDxfId="62"/>
    <tableColumn id="24" xr3:uid="{58F066AF-8A49-4BB3-85B3-4BF35A0616CC}" name="Fossil Fuel Based Energy Use Reductions_x000a_(therms)" dataDxfId="61"/>
    <tableColumn id="25" xr3:uid="{1941304D-C374-4054-9666-F9F89B6E43A6}" name="Renewable Energy Generated_x000a_(kWh)" dataDxfId="60"/>
    <tableColumn id="26" xr3:uid="{5CCFA645-4DDD-471C-A8A8-479D7F4BD753}" name="Renewable Fuel Generated_x000a_(gallons)" dataDxfId="59"/>
    <tableColumn id="27" xr3:uid="{FFB69441-F7B0-46C1-91E2-E91613538A9D}" name="Renewable Fuel Generated_x000a_(scf)" dataDxfId="58"/>
    <tableColumn id="28" xr3:uid="{A28CF77A-D08E-45A7-9D17-F047BDA3741A}" name="Water Savings (gallons)" dataDxfId="57"/>
    <tableColumn id="29" xr3:uid="{8F2005FF-EB38-4603-BFB5-33B8E6355925}" name="Material Diverted from Landfill_x000a_(short tons)" dataDxfId="56"/>
    <tableColumn id="30" xr3:uid="{0D4B7F3B-353B-4622-95B2-0ABC32DF71B9}" name="Source Reduction of Food Waste_x000a_(short tons)" dataDxfId="55"/>
    <tableColumn id="31" xr3:uid="{3935DBDF-6B51-4185-B75A-A490ECFA0FF6}" name="Edible Food Rescued &amp; Donated_x000a_(short tons)" dataDxfId="54"/>
    <tableColumn id="32" xr3:uid="{E35882CB-21E9-45BB-AA5B-649A12488DD2}" name="Compost Production_x000a_(dry tons)" dataDxfId="53"/>
    <tableColumn id="33" xr3:uid="{5D220E09-3EB1-4ECE-A8F9-39C489769F42}" name="Trees Planted_x000a_(trees)" dataDxfId="52"/>
    <tableColumn id="34" xr3:uid="{1D3BFB34-B1FD-481A-BB6D-610ABBEA96F1}" name="Soil Benefit (acres)" dataDxfId="51"/>
    <tableColumn id="35" xr3:uid="{99B8EA58-35F6-411B-8B28-456AA548C38F}" name="Travel Cost Savings_x000a_($)" dataDxfId="50"/>
    <tableColumn id="36" xr3:uid="{40E83C18-B2E6-4BD5-BD74-1E0842A43A5F}" name="Energy and Fuel Cost Savings_x000a_($)" dataDxfId="4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8DE8C8A-F76C-4D54-9E0B-8ABDC758DC84}" name="GHG_Summary_by_Project_Category" displayName="GHG_Summary_by_Project_Category" ref="B11:C20" totalsRowShown="0" headerRowDxfId="48" headerRowBorderDxfId="47" tableBorderDxfId="46" totalsRowBorderDxfId="45">
  <tableColumns count="2">
    <tableColumn id="1" xr3:uid="{34171577-A94D-4869-86B5-067C0162F293}" name="Quantifiable Project Category" dataDxfId="44"/>
    <tableColumn id="2" xr3:uid="{892870F7-9F90-4890-B4A5-D13342CE67B3}" name="GHG Emission Reductions for Quantifiable Project Category_x000a_(MTCO2e)" dataDxfId="43" dataCellStyle="Note 4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DB395F6-69F2-436D-A0BA-4F66CF795A2B}" name="GHG_Summary_Overall" displayName="GHG_Summary_Overall" ref="B23:C28" totalsRowShown="0" tableBorderDxfId="42">
  <tableColumns count="2">
    <tableColumn id="1" xr3:uid="{23DED3BB-3694-4857-90F3-9D4E3AEAFC2E}" name="GHG Summary Overall" dataDxfId="41"/>
    <tableColumn id="2" xr3:uid="{15D75AA4-4708-47B9-A982-8AD86B5D2313}" name="Totals"/>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C840D4C-4B8C-4366-B480-C5D2940C20DA}" name="Co_Benefits_Summary" displayName="Co_Benefits_Summary" ref="B11:AE21" totalsRowShown="0" headerRowDxfId="40" dataDxfId="38" headerRowBorderDxfId="39" tableBorderDxfId="37" dataCellStyle="Note 4 2">
  <tableColumns count="30">
    <tableColumn id="1" xr3:uid="{DD47BBDC-5212-4476-A8C9-3F8114D4952B}" name="Quantifiable Project Category" dataDxfId="36"/>
    <tableColumn id="2" xr3:uid="{30D298DF-B4F0-424F-8D96-9A24FE3C2ECD}" name="Total ROG Emission Reductions_x000a_(lbs)" dataDxfId="35" dataCellStyle="Note 4 2"/>
    <tableColumn id="3" xr3:uid="{1388AE48-D3F6-4B4D-8554-CAD6768BBB4D}" name="Local ROG Emission Reductions_x000a_(lbs)" dataDxfId="34" dataCellStyle="Note 4 2"/>
    <tableColumn id="4" xr3:uid="{DF26A92D-EBF2-4B26-BDE8-1FA1667EF6AD}" name="Remote ROG Emission Reductions_x000a_(lbs)" dataDxfId="33" dataCellStyle="Note 4 2"/>
    <tableColumn id="5" xr3:uid="{1E109C4B-9AB7-42DC-8CDE-B96ADD22851B}" name="Total NOX Emission Reductions_x000a_(lbs)" dataDxfId="32" dataCellStyle="Note 4 2"/>
    <tableColumn id="6" xr3:uid="{9DC90FB6-289F-4823-8A2D-76EA9A97A9F0}" name="Local NOX Emission Reductions_x000a_(lbs)" dataDxfId="31" dataCellStyle="Note 4 2"/>
    <tableColumn id="7" xr3:uid="{471656F0-161E-4965-A443-D2FA82EB48B0}" name="Remote NOX Emission Reductions_x000a_(lbs)" dataDxfId="30" dataCellStyle="Note 4 2"/>
    <tableColumn id="8" xr3:uid="{CADCD5BC-EDC1-407F-8A7D-E89E742DD734}" name="Total PM2.5 Emission Reductions_x000a_(lbs)" dataDxfId="29" dataCellStyle="Note 4 2"/>
    <tableColumn id="9" xr3:uid="{B9A1B4DF-BD2B-4879-9236-A7C9A6559A61}" name="Local PM2.5 Emission Reductions_x000a_(lbs)" dataDxfId="28" dataCellStyle="Note 4 2"/>
    <tableColumn id="10" xr3:uid="{6EA3335E-050B-42E0-BF0E-A143351F321A}" name="Remote PM2.5 Emission Reductions_x000a_(lbs)" dataDxfId="27" dataCellStyle="Note 4 2"/>
    <tableColumn id="11" xr3:uid="{9CC7C823-3AB4-4B0F-8461-DDB7C77A76D0}" name="Total Diesel PM Emission Reductions_x000a_(lbs)" dataDxfId="26" dataCellStyle="Note 4 2"/>
    <tableColumn id="12" xr3:uid="{C750199F-01FD-454E-87A7-7A401E1BC51D}" name="Local Diesel PM Emission Reductions_x000a_(lbs)" dataDxfId="25" dataCellStyle="Note 4 2"/>
    <tableColumn id="13" xr3:uid="{F636D9EB-1747-4A82-B6EF-1A58434477A4}" name="Remote Diesel PM Emission Reductions_x000a_(lbs)" dataDxfId="24" dataCellStyle="Note 4 2"/>
    <tableColumn id="14" xr3:uid="{FDCA283F-A195-49EC-8755-7BD5B2C1C013}" name="Net Density_x000a_(dwelling units/acre)" dataDxfId="23" dataCellStyle="Note 4 2"/>
    <tableColumn id="15" xr3:uid="{35CFE087-95C5-4F32-8696-D59C5BD9B410}" name="Passenger VMT Reductions_x000a_(miles)" dataDxfId="22" dataCellStyle="Note 4 2"/>
    <tableColumn id="16" xr3:uid="{E813A069-EBD7-474A-ACBB-E47FC4085593}" name="Fossil Fuel Use Reductions_x000a_(gallons)" dataDxfId="21" dataCellStyle="Note 4 2"/>
    <tableColumn id="19" xr3:uid="{9ED945D8-64B0-46AD-BB4F-47E64FC6697F}" name="Fossil Fuel Based Energy Use Reductions_x000a_(kWh)" dataDxfId="20" dataCellStyle="Note 4 2"/>
    <tableColumn id="20" xr3:uid="{53650B86-E62E-45E1-A586-FA4FF3D55787}" name="Fossil Fuel Based Energy Use Reductions_x000a_(therms)" dataDxfId="19" dataCellStyle="Note 4 2"/>
    <tableColumn id="21" xr3:uid="{7B4C28A9-2758-4903-8C30-87C5BA430603}" name="Renewable Energy Generated_x000a_(kWh)" dataDxfId="18" dataCellStyle="Note 4 2"/>
    <tableColumn id="22" xr3:uid="{E5C56A61-FA0B-4BA4-9BBD-9BC6BE88C277}" name="Renewable Fuel Generated_x000a_(gallons)" dataDxfId="17" dataCellStyle="Note 4 2"/>
    <tableColumn id="23" xr3:uid="{8E86FEDE-0A8F-4B72-8C84-6798D8ADEC21}" name="Renewable Fuel Generated_x000a_(scf)" dataDxfId="16" dataCellStyle="Note 4 2"/>
    <tableColumn id="24" xr3:uid="{CFC20616-EBD3-4381-941E-ACF62F5CF1FC}" name="Water Savings (gallons)" dataDxfId="15" dataCellStyle="Note 4 2"/>
    <tableColumn id="25" xr3:uid="{DEDFD054-36E5-448D-82AC-D4D738E51731}" name="Material Diverted from Landfill_x000a_(short tons)" dataDxfId="14" dataCellStyle="Note 4 2"/>
    <tableColumn id="26" xr3:uid="{825F6118-8BFF-4904-821B-B3B8578E5871}" name="Source Reduction of Food Waste_x000a_(short tons)" dataDxfId="13" dataCellStyle="Note 4 2"/>
    <tableColumn id="27" xr3:uid="{A98BAE6C-8FD6-46CA-A5C4-7BE24A50289F}" name="Edible Food Rescued &amp; Donated_x000a_(short tons)" dataDxfId="12" dataCellStyle="Note 4 2"/>
    <tableColumn id="28" xr3:uid="{83B8CE60-CF24-4260-9E8B-C3D67A7BF83B}" name="Compost Production_x000a_(dry tons)" dataDxfId="11" dataCellStyle="Note 4 2"/>
    <tableColumn id="29" xr3:uid="{C4BC37DA-C51B-4797-8AD4-CE79F64B05F4}" name="Trees Planted_x000a_(trees)" dataDxfId="10" dataCellStyle="Note 4 2"/>
    <tableColumn id="30" xr3:uid="{8CEFD253-D755-4C9C-BF19-EE0509C62E94}" name="Soil Benefit (acres)" dataDxfId="9" dataCellStyle="Note 4 2"/>
    <tableColumn id="31" xr3:uid="{F660C1DA-2938-4676-BBF9-BE9E1D080984}" name="Travel Cost Savings_x000a_($)" dataDxfId="8" dataCellStyle="Note 4 2"/>
    <tableColumn id="32" xr3:uid="{3F297B3A-F9B5-43F7-81D3-3D3C2554B22D}" name="Energy and Fuel Cost Savings_x000a_($)" dataDxfId="7" dataCellStyle="Note 4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051EF1E-3450-424C-B031-755C2F220149}" name="Documentation" displayName="Documentation" ref="B21:D24" totalsRowShown="0" headerRowDxfId="6" headerRowBorderDxfId="5" tableBorderDxfId="4" totalsRowBorderDxfId="3">
  <tableColumns count="3">
    <tableColumn id="1" xr3:uid="{41E7F28D-9DC9-4EEB-863D-26AE21F5228F}" name="Documentation Description" dataDxfId="2"/>
    <tableColumn id="2" xr3:uid="{4A8774BF-B4DC-4E5F-8285-73FC4E50002C}" name="Completed?" dataDxfId="1"/>
    <tableColumn id="3" xr3:uid="{320847BE-1462-407B-AD7D-BA78E8E948E3}" name="Required?" dataDxfId="0">
      <calculatedColumnFormula>IF(ISBLANK(C22),"Required","")</calculatedColumnFormula>
    </tableColumn>
  </tableColumns>
  <tableStyleInfo showFirstColumn="0" showLastColumn="0" showRowStripes="1" showColumnStripes="0"/>
  <extLst>
    <ext xmlns:x14="http://schemas.microsoft.com/office/spreadsheetml/2009/9/main" uri="{504A1905-F514-4f6f-8877-14C23A59335A}">
      <x14:table altTextSummary="Required general documenta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aclimateinvestments.ca.gov/" TargetMode="External"/><Relationship Id="rId7" Type="http://schemas.openxmlformats.org/officeDocument/2006/relationships/vmlDrawing" Target="../drawings/vmlDrawing1.vml"/><Relationship Id="rId2" Type="http://schemas.openxmlformats.org/officeDocument/2006/relationships/hyperlink" Target="http://www.arb.ca.gov/cci-resources" TargetMode="External"/><Relationship Id="rId1" Type="http://schemas.openxmlformats.org/officeDocument/2006/relationships/hyperlink" Target="mailto:GGRFProgram@arb.ca.gov"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tccpubliccomments@sgc.ca.gov"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arb.ca.gov/cc/capandtrade/auctionproceeds/dwr_finaldraftqm_15-16_updated_09-28-16.pdf" TargetMode="External"/><Relationship Id="rId13" Type="http://schemas.openxmlformats.org/officeDocument/2006/relationships/hyperlink" Target="https://ww2.arb.ca.gov/sites/default/files/classic/cc/capandtrade/auctionproceeds/cnra_ug_finalcalculator_070820_v3.xlsx" TargetMode="External"/><Relationship Id="rId18" Type="http://schemas.openxmlformats.org/officeDocument/2006/relationships/hyperlink" Target="https://ww2.arb.ca.gov/sites/default/files/auction-proceeds/carb_cmo_tool_final_090120.xlsx" TargetMode="External"/><Relationship Id="rId3" Type="http://schemas.openxmlformats.org/officeDocument/2006/relationships/hyperlink" Target="https://ww2.arb.ca.gov/sites/default/files/classic/cc/capandtrade/auctionproceeds/sgc_ahsc_qm_022521.pdf" TargetMode="External"/><Relationship Id="rId21" Type="http://schemas.openxmlformats.org/officeDocument/2006/relationships/table" Target="../tables/table5.xml"/><Relationship Id="rId7" Type="http://schemas.openxmlformats.org/officeDocument/2006/relationships/hyperlink" Target="https://ww3.arb.ca.gov/cc/capandtrade/auctionproceeds/csd_communitysolar_finalqm.pdf" TargetMode="External"/><Relationship Id="rId12" Type="http://schemas.openxmlformats.org/officeDocument/2006/relationships/hyperlink" Target="https://ww2.arb.ca.gov/sites/default/files/classic/cc/capandtrade/auctionproceeds/caltrans_lctop_finalcalculator_20-21.xlsx" TargetMode="External"/><Relationship Id="rId17" Type="http://schemas.openxmlformats.org/officeDocument/2006/relationships/hyperlink" Target="https://ww2.arb.ca.gov/sites/default/files/classic/cc/capandtrade/auctionproceeds/carb_cmo_qm_final_090120.pdf" TargetMode="External"/><Relationship Id="rId2" Type="http://schemas.openxmlformats.org/officeDocument/2006/relationships/hyperlink" Target="https://www.arb.ca.gov/cc/capandtrade/auctionproceeds/dwr_finalcalculator_15-16_version3.xlsx" TargetMode="External"/><Relationship Id="rId16" Type="http://schemas.openxmlformats.org/officeDocument/2006/relationships/hyperlink" Target="https://www.arb.ca.gov/cc/capandtrade/auctionproceeds/calrecycle_organics_finalcalc_6-15-20.xlsx" TargetMode="External"/><Relationship Id="rId20" Type="http://schemas.openxmlformats.org/officeDocument/2006/relationships/drawing" Target="../drawings/drawing6.xml"/><Relationship Id="rId1" Type="http://schemas.openxmlformats.org/officeDocument/2006/relationships/hyperlink" Target="https://www.arb.ca.gov/cc/capandtrade/auctionproceeds/calrecycle_fpgfinalcalc_3-6-19.xlsx" TargetMode="External"/><Relationship Id="rId6" Type="http://schemas.openxmlformats.org/officeDocument/2006/relationships/hyperlink" Target="https://ww3.arb.ca.gov/cc/capandtrade/auctionproceeds/csd_liwp_finalqm_012219.pdf" TargetMode="External"/><Relationship Id="rId11" Type="http://schemas.openxmlformats.org/officeDocument/2006/relationships/hyperlink" Target="https://ww2.arb.ca.gov/sites/default/files/classic/cc/capandtrade/auctionproceeds/sgc_ahsc_tool_030221.xlsx" TargetMode="External"/><Relationship Id="rId5" Type="http://schemas.openxmlformats.org/officeDocument/2006/relationships/hyperlink" Target="https://ww2.arb.ca.gov/sites/default/files/classic/cc/capandtrade/auctionproceeds/cnra_ug_finalqm.pdf" TargetMode="External"/><Relationship Id="rId15" Type="http://schemas.openxmlformats.org/officeDocument/2006/relationships/hyperlink" Target="https://www.arb.ca.gov/cc/capandtrade/auctionproceeds/csd_communitysolar_finalcalculator.xlsm" TargetMode="External"/><Relationship Id="rId10" Type="http://schemas.openxmlformats.org/officeDocument/2006/relationships/hyperlink" Target="https://ww3.arb.ca.gov/cc/capandtrade/auctionproceeds/calrecycle_fpg_finalqm_3-6-19.pdf" TargetMode="External"/><Relationship Id="rId19" Type="http://schemas.openxmlformats.org/officeDocument/2006/relationships/printerSettings" Target="../printerSettings/printerSettings6.bin"/><Relationship Id="rId4" Type="http://schemas.openxmlformats.org/officeDocument/2006/relationships/hyperlink" Target="https://ww2.arb.ca.gov/sites/default/files/classic/cc/capandtrade/auctionproceeds/caltrans_lctop_finalqm_20-21.pdf" TargetMode="External"/><Relationship Id="rId9" Type="http://schemas.openxmlformats.org/officeDocument/2006/relationships/hyperlink" Target="https://www.arb.ca.gov/cc/capandtrade/auctionproceeds/calrecycle_organics_finalqm_6-15-20.pdf" TargetMode="External"/><Relationship Id="rId14" Type="http://schemas.openxmlformats.org/officeDocument/2006/relationships/hyperlink" Target="https://www.arb.ca.gov/cc/capandtrade/auctionproceeds/csd_liwp_finalcalculator.xlsx"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FDDCA-A51B-417B-B4F2-7F018E9FAA75}">
  <sheetPr>
    <tabColor rgb="FFFF9966"/>
  </sheetPr>
  <dimension ref="B1:B20"/>
  <sheetViews>
    <sheetView tabSelected="1" zoomScaleNormal="100" workbookViewId="0">
      <selection activeCell="B8" sqref="B8"/>
    </sheetView>
  </sheetViews>
  <sheetFormatPr defaultColWidth="9.1796875" defaultRowHeight="14"/>
  <cols>
    <col min="1" max="1" width="3.54296875" style="54" customWidth="1"/>
    <col min="2" max="2" width="146.453125" style="54" customWidth="1"/>
    <col min="3" max="3" width="2.81640625" style="54" customWidth="1"/>
    <col min="4" max="16384" width="9.1796875" style="54"/>
  </cols>
  <sheetData>
    <row r="1" spans="2:2" ht="18">
      <c r="B1" s="59" t="s">
        <v>0</v>
      </c>
    </row>
    <row r="2" spans="2:2" ht="18">
      <c r="B2" s="59"/>
    </row>
    <row r="3" spans="2:2" ht="18">
      <c r="B3" s="59" t="s">
        <v>185</v>
      </c>
    </row>
    <row r="4" spans="2:2" ht="18">
      <c r="B4" s="66" t="s">
        <v>3</v>
      </c>
    </row>
    <row r="5" spans="2:2" ht="18">
      <c r="B5" s="59"/>
    </row>
    <row r="6" spans="2:2" ht="18">
      <c r="B6" s="59" t="s">
        <v>99</v>
      </c>
    </row>
    <row r="7" spans="2:2" ht="15.5">
      <c r="B7" s="60"/>
    </row>
    <row r="8" spans="2:2" ht="16" thickBot="1">
      <c r="B8" s="55" t="s">
        <v>100</v>
      </c>
    </row>
    <row r="9" spans="2:2" ht="77.5">
      <c r="B9" s="61" t="s">
        <v>187</v>
      </c>
    </row>
    <row r="10" spans="2:2" ht="15.5">
      <c r="B10" s="56" t="s">
        <v>98</v>
      </c>
    </row>
    <row r="11" spans="2:2" ht="15.5">
      <c r="B11" s="57"/>
    </row>
    <row r="12" spans="2:2" ht="124">
      <c r="B12" s="58" t="s">
        <v>104</v>
      </c>
    </row>
    <row r="13" spans="2:2" ht="15.5">
      <c r="B13" s="57"/>
    </row>
    <row r="14" spans="2:2" ht="15.5">
      <c r="B14" s="62" t="s">
        <v>54</v>
      </c>
    </row>
    <row r="15" spans="2:2" ht="15.5">
      <c r="B15" s="57" t="s">
        <v>101</v>
      </c>
    </row>
    <row r="16" spans="2:2" ht="15.5">
      <c r="B16" s="63" t="s">
        <v>1</v>
      </c>
    </row>
    <row r="17" spans="2:2" ht="15.5">
      <c r="B17" s="57" t="s">
        <v>157</v>
      </c>
    </row>
    <row r="18" spans="2:2" ht="15.5">
      <c r="B18" s="63" t="s">
        <v>4</v>
      </c>
    </row>
    <row r="19" spans="2:2" ht="15.5">
      <c r="B19" s="57" t="s">
        <v>102</v>
      </c>
    </row>
    <row r="20" spans="2:2" ht="16" thickBot="1">
      <c r="B20" s="65" t="s">
        <v>103</v>
      </c>
    </row>
  </sheetData>
  <hyperlinks>
    <hyperlink ref="B16" r:id="rId1" tooltip="California Climate Investments program email" xr:uid="{F33AE8A2-1E16-4695-82BE-CCAC970F410D}"/>
    <hyperlink ref="B10" r:id="rId2" tooltip="California Climate Investments resources webpage" xr:uid="{7F932AA4-43E4-4489-9695-0D4AED6034FF}"/>
    <hyperlink ref="B20" r:id="rId3" tooltip="California Climate Investments program webpage" xr:uid="{B9CC8A0E-E275-4983-BECE-6D93B09998F8}"/>
    <hyperlink ref="B18" r:id="rId4" xr:uid="{EE9E4C16-125B-4E82-8881-4068CB267E1F}"/>
  </hyperlinks>
  <pageMargins left="0.7" right="0.7" top="0.75" bottom="0.75" header="0.3" footer="0.3"/>
  <pageSetup orientation="portrait" r:id="rId5"/>
  <headerFooter>
    <oddHeader>&amp;C&amp;G</oddHeader>
    <oddFooter>&amp;L&amp;"Avenir LT Std 55 Roman,Regular"&amp;12February 23, 2022&amp;C&amp;"Avenir LT Std 55 Roman,Regular"&amp;12&amp;P of &amp;N&amp;R&amp;"Avenir LT Std 55 Roman,Regular"&amp;12&amp;A</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DDCAC"/>
  </sheetPr>
  <dimension ref="B1:Q48"/>
  <sheetViews>
    <sheetView showGridLines="0" zoomScaleNormal="100" workbookViewId="0">
      <selection activeCell="D11" sqref="D11"/>
    </sheetView>
  </sheetViews>
  <sheetFormatPr defaultColWidth="9.1796875" defaultRowHeight="15" customHeight="1"/>
  <cols>
    <col min="1" max="1" width="3.54296875" style="31" customWidth="1"/>
    <col min="2" max="2" width="10.81640625" style="31" customWidth="1"/>
    <col min="3" max="3" width="33.453125" style="31" customWidth="1"/>
    <col min="4" max="4" width="90.1796875" style="31" customWidth="1"/>
    <col min="5" max="16384" width="9.1796875" style="31"/>
  </cols>
  <sheetData>
    <row r="1" spans="2:17" s="2" customFormat="1" ht="20.149999999999999" customHeight="1">
      <c r="B1" s="70" t="s">
        <v>0</v>
      </c>
      <c r="C1" s="71"/>
      <c r="D1" s="70"/>
    </row>
    <row r="2" spans="2:17" s="2" customFormat="1" ht="20.149999999999999" customHeight="1">
      <c r="B2" s="72"/>
      <c r="C2" s="71"/>
      <c r="D2" s="72"/>
      <c r="P2" s="3"/>
      <c r="Q2" s="3"/>
    </row>
    <row r="3" spans="2:17" s="2" customFormat="1" ht="20.149999999999999" customHeight="1">
      <c r="B3" s="70" t="s">
        <v>186</v>
      </c>
      <c r="C3" s="71"/>
      <c r="D3" s="70"/>
      <c r="P3" s="4"/>
      <c r="Q3" s="4"/>
    </row>
    <row r="4" spans="2:17" s="2" customFormat="1" ht="20.149999999999999" customHeight="1">
      <c r="B4" s="75" t="s">
        <v>3</v>
      </c>
      <c r="C4" s="71"/>
      <c r="D4" s="75"/>
      <c r="P4" s="4"/>
      <c r="Q4" s="4"/>
    </row>
    <row r="5" spans="2:17" s="2" customFormat="1" ht="20.149999999999999" customHeight="1">
      <c r="B5" s="76"/>
      <c r="C5" s="71"/>
      <c r="D5" s="76"/>
      <c r="P5" s="4"/>
      <c r="Q5" s="4"/>
    </row>
    <row r="6" spans="2:17" s="2" customFormat="1" ht="20.149999999999999" customHeight="1">
      <c r="B6" s="76" t="s">
        <v>5</v>
      </c>
      <c r="C6" s="71"/>
      <c r="D6" s="76"/>
      <c r="P6" s="4"/>
      <c r="Q6" s="4"/>
    </row>
    <row r="7" spans="2:17" s="2" customFormat="1" ht="20.149999999999999" customHeight="1">
      <c r="B7" s="71"/>
      <c r="C7" s="75"/>
      <c r="D7" s="71"/>
      <c r="P7" s="4"/>
      <c r="Q7" s="4"/>
    </row>
    <row r="8" spans="2:17" ht="20.149999999999999" customHeight="1">
      <c r="B8" s="155" t="s">
        <v>68</v>
      </c>
      <c r="C8" s="155"/>
      <c r="D8" s="32"/>
    </row>
    <row r="9" spans="2:17" ht="15" customHeight="1">
      <c r="B9" s="153" t="s">
        <v>67</v>
      </c>
      <c r="C9" s="154"/>
      <c r="D9" s="153"/>
    </row>
    <row r="10" spans="2:17" ht="15" customHeight="1" thickBot="1"/>
    <row r="11" spans="2:17" ht="20.149999999999999" customHeight="1">
      <c r="B11" s="157" t="s">
        <v>55</v>
      </c>
      <c r="C11" s="158"/>
      <c r="D11" s="51"/>
    </row>
    <row r="12" spans="2:17" ht="20.149999999999999" customHeight="1">
      <c r="B12" s="103" t="s">
        <v>158</v>
      </c>
      <c r="C12" s="135"/>
      <c r="D12" s="152" t="s">
        <v>159</v>
      </c>
    </row>
    <row r="13" spans="2:17" ht="20.149999999999999" customHeight="1">
      <c r="B13" s="159" t="s">
        <v>56</v>
      </c>
      <c r="C13" s="160"/>
      <c r="D13" s="52"/>
    </row>
    <row r="14" spans="2:17" ht="20.149999999999999" customHeight="1">
      <c r="B14" s="159" t="s">
        <v>57</v>
      </c>
      <c r="C14" s="160"/>
      <c r="D14" s="52"/>
    </row>
    <row r="15" spans="2:17" ht="20.149999999999999" customHeight="1">
      <c r="B15" s="159" t="s">
        <v>58</v>
      </c>
      <c r="C15" s="160"/>
      <c r="D15" s="42"/>
    </row>
    <row r="16" spans="2:17" ht="20.149999999999999" customHeight="1">
      <c r="B16" s="159" t="s">
        <v>59</v>
      </c>
      <c r="C16" s="160"/>
      <c r="D16" s="43"/>
    </row>
    <row r="17" spans="2:4" ht="20.149999999999999" customHeight="1" thickBot="1">
      <c r="B17" s="161" t="s">
        <v>94</v>
      </c>
      <c r="C17" s="162"/>
      <c r="D17" s="44"/>
    </row>
    <row r="18" spans="2:4" ht="15" customHeight="1">
      <c r="B18" s="32"/>
      <c r="C18" s="32"/>
      <c r="D18" s="32"/>
    </row>
    <row r="19" spans="2:4" ht="20.149999999999999" customHeight="1" thickBot="1">
      <c r="B19" s="156" t="s">
        <v>60</v>
      </c>
      <c r="C19" s="156"/>
      <c r="D19" s="32"/>
    </row>
    <row r="20" spans="2:4" ht="20.149999999999999" customHeight="1">
      <c r="B20" s="41" t="s">
        <v>61</v>
      </c>
      <c r="C20" s="38" t="s">
        <v>62</v>
      </c>
      <c r="D20" s="32"/>
    </row>
    <row r="21" spans="2:4" ht="20.149999999999999" customHeight="1">
      <c r="B21" s="45" t="s">
        <v>63</v>
      </c>
      <c r="C21" s="39" t="s">
        <v>64</v>
      </c>
      <c r="D21" s="32"/>
    </row>
    <row r="22" spans="2:4" ht="16" thickBot="1">
      <c r="B22" s="37" t="s">
        <v>65</v>
      </c>
      <c r="C22" s="40" t="s">
        <v>66</v>
      </c>
      <c r="D22" s="33"/>
    </row>
    <row r="23" spans="2:4" ht="15" customHeight="1">
      <c r="B23" s="34"/>
      <c r="C23" s="33"/>
      <c r="D23" s="33"/>
    </row>
    <row r="24" spans="2:4" ht="15" customHeight="1">
      <c r="B24" s="33"/>
      <c r="C24" s="33"/>
      <c r="D24" s="33"/>
    </row>
    <row r="25" spans="2:4" ht="15" customHeight="1">
      <c r="B25" s="33"/>
      <c r="C25" s="33"/>
      <c r="D25" s="33"/>
    </row>
    <row r="26" spans="2:4" ht="15" customHeight="1">
      <c r="B26" s="33"/>
      <c r="C26" s="33"/>
      <c r="D26" s="33"/>
    </row>
    <row r="27" spans="2:4" ht="15" customHeight="1">
      <c r="B27" s="33"/>
      <c r="C27" s="33"/>
      <c r="D27" s="33"/>
    </row>
    <row r="28" spans="2:4" ht="15" customHeight="1">
      <c r="B28" s="33"/>
      <c r="C28" s="33"/>
      <c r="D28" s="33"/>
    </row>
    <row r="29" spans="2:4" ht="15" customHeight="1">
      <c r="B29" s="33"/>
      <c r="C29" s="33"/>
      <c r="D29" s="33"/>
    </row>
    <row r="30" spans="2:4" ht="15" customHeight="1">
      <c r="B30" s="33"/>
      <c r="C30" s="33"/>
      <c r="D30" s="33"/>
    </row>
    <row r="31" spans="2:4" ht="15" customHeight="1">
      <c r="B31" s="33"/>
      <c r="C31" s="33"/>
      <c r="D31" s="33"/>
    </row>
    <row r="32" spans="2:4" ht="15" customHeight="1">
      <c r="B32" s="33"/>
      <c r="C32" s="33"/>
      <c r="D32" s="33"/>
    </row>
    <row r="33" spans="2:4" ht="15" customHeight="1">
      <c r="B33" s="33"/>
      <c r="C33" s="33"/>
      <c r="D33" s="33"/>
    </row>
    <row r="34" spans="2:4" ht="15" customHeight="1">
      <c r="B34" s="33"/>
      <c r="C34" s="33"/>
      <c r="D34" s="33"/>
    </row>
    <row r="35" spans="2:4" ht="15" customHeight="1">
      <c r="B35" s="33"/>
      <c r="C35" s="33"/>
      <c r="D35" s="33"/>
    </row>
    <row r="36" spans="2:4" ht="15" customHeight="1">
      <c r="B36" s="33"/>
      <c r="C36" s="33"/>
      <c r="D36" s="33"/>
    </row>
    <row r="37" spans="2:4" ht="15" customHeight="1">
      <c r="B37" s="33"/>
      <c r="C37" s="33"/>
      <c r="D37" s="33"/>
    </row>
    <row r="38" spans="2:4" ht="15" customHeight="1">
      <c r="B38" s="33"/>
      <c r="C38" s="33"/>
      <c r="D38" s="33"/>
    </row>
    <row r="39" spans="2:4" ht="15" customHeight="1">
      <c r="B39" s="33"/>
      <c r="C39" s="33"/>
      <c r="D39" s="33"/>
    </row>
    <row r="40" spans="2:4" ht="15" customHeight="1">
      <c r="B40" s="33"/>
      <c r="C40" s="33"/>
      <c r="D40" s="33"/>
    </row>
    <row r="41" spans="2:4" ht="15" customHeight="1">
      <c r="B41" s="33"/>
      <c r="C41" s="33"/>
      <c r="D41" s="33"/>
    </row>
    <row r="42" spans="2:4" ht="15" customHeight="1">
      <c r="B42" s="33"/>
      <c r="C42" s="33"/>
      <c r="D42" s="33"/>
    </row>
    <row r="43" spans="2:4" ht="15" customHeight="1">
      <c r="B43" s="33"/>
      <c r="C43" s="33"/>
      <c r="D43" s="33"/>
    </row>
    <row r="44" spans="2:4" ht="15" customHeight="1">
      <c r="B44" s="33"/>
      <c r="C44" s="33"/>
      <c r="D44" s="33"/>
    </row>
    <row r="45" spans="2:4" ht="15" customHeight="1">
      <c r="B45" s="33"/>
      <c r="C45" s="33"/>
      <c r="D45" s="33"/>
    </row>
    <row r="46" spans="2:4" ht="15" customHeight="1">
      <c r="D46" s="33"/>
    </row>
    <row r="47" spans="2:4" ht="15" customHeight="1">
      <c r="B47" s="35"/>
      <c r="C47" s="35"/>
    </row>
    <row r="48" spans="2:4" ht="15" customHeight="1">
      <c r="B48" s="36"/>
      <c r="C48" s="36"/>
    </row>
  </sheetData>
  <mergeCells count="9">
    <mergeCell ref="B9:D9"/>
    <mergeCell ref="B8:C8"/>
    <mergeCell ref="B19:C19"/>
    <mergeCell ref="B11:C11"/>
    <mergeCell ref="B13:C13"/>
    <mergeCell ref="B14:C14"/>
    <mergeCell ref="B15:C15"/>
    <mergeCell ref="B16:C16"/>
    <mergeCell ref="B17:C17"/>
  </mergeCells>
  <dataValidations count="3">
    <dataValidation allowBlank="1" showInputMessage="1" showErrorMessage="1" prompt="Total GGRF funds requested from TCC in this solicitation" sqref="D17" xr:uid="{00000000-0002-0000-0100-000000000000}"/>
    <dataValidation type="date" operator="greaterThanOrEqual" allowBlank="1" showInputMessage="1" showErrorMessage="1" sqref="D16" xr:uid="{00000000-0002-0000-0100-000001000000}">
      <formula1>43700</formula1>
    </dataValidation>
    <dataValidation type="textLength" allowBlank="1" showInputMessage="1" showErrorMessage="1" sqref="B1:B2 B4:B6" xr:uid="{B7EF081E-66E9-4390-BD6D-484FEA81662D}">
      <formula1>0</formula1>
      <formula2>0</formula2>
    </dataValidation>
  </dataValidations>
  <pageMargins left="0.5" right="0.5" top="0.75" bottom="0.75" header="0.3" footer="0.3"/>
  <pageSetup scale="73" fitToHeight="0" orientation="landscape" r:id="rId1"/>
  <headerFooter>
    <oddHeader xml:space="preserve">&amp;C
</oddHeader>
    <oddFooter>&amp;L&amp;"Avenir LT Std 55 Roman,Regular"&amp;12February 23, 2022&amp;C&amp;"Avenir LT Std 55 Roman,Regular"&amp;12Page &amp;P of &amp;N&amp;R&amp;"Avenir LT Std 55 Roman,Regular"&amp;12&amp;A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DDCAC"/>
  </sheetPr>
  <dimension ref="B1:BM38"/>
  <sheetViews>
    <sheetView showGridLines="0" showRuler="0" zoomScaleNormal="100" zoomScaleSheetLayoutView="50" workbookViewId="0">
      <selection activeCell="B8" sqref="B8"/>
    </sheetView>
  </sheetViews>
  <sheetFormatPr defaultColWidth="9.1796875" defaultRowHeight="13"/>
  <cols>
    <col min="1" max="1" width="3.54296875" style="19" customWidth="1"/>
    <col min="2" max="2" width="60.54296875" style="19" customWidth="1"/>
    <col min="3" max="3" width="18.54296875" style="19" customWidth="1"/>
    <col min="4" max="4" width="18.54296875" style="19" hidden="1" customWidth="1"/>
    <col min="5" max="5" width="37.453125" style="19" hidden="1" customWidth="1"/>
    <col min="6" max="26" width="18.54296875" style="19" customWidth="1"/>
    <col min="27" max="27" width="27.54296875" style="19" customWidth="1"/>
    <col min="28" max="32" width="18.54296875" style="19" customWidth="1"/>
    <col min="33" max="33" width="22.453125" style="19" customWidth="1"/>
    <col min="34" max="65" width="18.54296875" style="19" customWidth="1"/>
    <col min="66" max="16384" width="9.1796875" style="19"/>
  </cols>
  <sheetData>
    <row r="1" spans="2:65" s="2" customFormat="1" ht="20.149999999999999" customHeight="1">
      <c r="B1" s="70" t="s">
        <v>0</v>
      </c>
      <c r="C1" s="71"/>
      <c r="D1" s="70"/>
      <c r="E1" s="71"/>
      <c r="F1" s="71"/>
      <c r="G1" s="71"/>
      <c r="H1" s="71"/>
      <c r="I1" s="71"/>
      <c r="J1" s="71"/>
      <c r="K1" s="71"/>
    </row>
    <row r="2" spans="2:65" s="2" customFormat="1" ht="20.149999999999999" customHeight="1">
      <c r="B2" s="72"/>
      <c r="C2" s="71"/>
      <c r="D2" s="72"/>
      <c r="E2" s="71"/>
      <c r="F2" s="71"/>
      <c r="G2" s="71"/>
      <c r="H2" s="73"/>
      <c r="I2" s="73"/>
      <c r="J2" s="73"/>
      <c r="K2" s="71"/>
      <c r="AL2" s="3"/>
      <c r="AM2" s="3"/>
      <c r="AN2" s="3"/>
    </row>
    <row r="3" spans="2:65" s="2" customFormat="1" ht="20.149999999999999" customHeight="1">
      <c r="B3" s="70" t="s">
        <v>186</v>
      </c>
      <c r="C3" s="71"/>
      <c r="D3" s="70"/>
      <c r="E3" s="71"/>
      <c r="F3" s="71"/>
      <c r="G3" s="71"/>
      <c r="H3" s="74"/>
      <c r="I3" s="74"/>
      <c r="J3" s="74"/>
      <c r="K3" s="71"/>
      <c r="AL3" s="4"/>
      <c r="AM3" s="4"/>
      <c r="AN3" s="4"/>
    </row>
    <row r="4" spans="2:65" s="2" customFormat="1" ht="20.149999999999999" customHeight="1">
      <c r="B4" s="75" t="s">
        <v>3</v>
      </c>
      <c r="C4" s="71"/>
      <c r="D4" s="75"/>
      <c r="E4" s="71"/>
      <c r="F4" s="71"/>
      <c r="G4" s="71"/>
      <c r="H4" s="74"/>
      <c r="I4" s="74"/>
      <c r="J4" s="74"/>
      <c r="K4" s="71"/>
      <c r="AL4" s="4"/>
      <c r="AM4" s="4"/>
      <c r="AN4" s="4"/>
    </row>
    <row r="5" spans="2:65" s="2" customFormat="1" ht="20.149999999999999" customHeight="1">
      <c r="B5" s="76"/>
      <c r="C5" s="71"/>
      <c r="D5" s="76"/>
      <c r="E5" s="71"/>
      <c r="F5" s="71"/>
      <c r="G5" s="71"/>
      <c r="H5" s="74"/>
      <c r="I5" s="74"/>
      <c r="J5" s="74"/>
      <c r="K5" s="71"/>
      <c r="AL5" s="4"/>
      <c r="AM5" s="4"/>
      <c r="AN5" s="4"/>
    </row>
    <row r="6" spans="2:65" s="2" customFormat="1" ht="20.149999999999999" customHeight="1">
      <c r="B6" s="76" t="s">
        <v>5</v>
      </c>
      <c r="C6" s="71"/>
      <c r="D6" s="76"/>
      <c r="E6" s="71"/>
      <c r="F6" s="71"/>
      <c r="G6" s="71"/>
      <c r="H6" s="74"/>
      <c r="I6" s="74"/>
      <c r="J6" s="74"/>
      <c r="K6" s="71"/>
      <c r="AL6" s="4"/>
      <c r="AM6" s="4"/>
      <c r="AN6" s="4"/>
    </row>
    <row r="7" spans="2:65" s="2" customFormat="1" ht="20.149999999999999" customHeight="1">
      <c r="B7" s="71"/>
      <c r="C7" s="71"/>
      <c r="D7" s="75"/>
      <c r="E7" s="71"/>
      <c r="F7" s="71"/>
      <c r="G7" s="71"/>
      <c r="H7" s="74"/>
      <c r="I7" s="74"/>
      <c r="J7" s="74"/>
      <c r="K7" s="71"/>
      <c r="AL7" s="4"/>
      <c r="AM7" s="4"/>
      <c r="AN7" s="4"/>
    </row>
    <row r="8" spans="2:65" s="2" customFormat="1" ht="20.149999999999999" customHeight="1">
      <c r="B8" s="67" t="s">
        <v>2</v>
      </c>
      <c r="C8" s="68" t="str">
        <f>IF(ProjectName="","",ProjectName)</f>
        <v/>
      </c>
      <c r="F8" s="7"/>
      <c r="G8" s="7"/>
      <c r="H8" s="7"/>
      <c r="I8" s="7"/>
      <c r="J8" s="7"/>
      <c r="K8" s="7"/>
      <c r="L8" s="8"/>
      <c r="M8" s="8"/>
      <c r="N8" s="9"/>
      <c r="O8" s="9"/>
      <c r="P8" s="9"/>
      <c r="Q8" s="10"/>
      <c r="R8" s="10"/>
      <c r="S8" s="10"/>
      <c r="T8" s="10"/>
      <c r="U8" s="10"/>
      <c r="V8" s="10"/>
      <c r="W8" s="10"/>
      <c r="X8" s="10"/>
      <c r="Y8" s="10"/>
      <c r="Z8" s="10"/>
      <c r="AA8" s="10"/>
      <c r="AB8" s="10"/>
      <c r="AC8" s="10"/>
      <c r="AD8" s="10"/>
      <c r="AE8" s="10"/>
      <c r="AF8" s="10"/>
      <c r="AG8" s="10"/>
      <c r="AH8" s="10"/>
      <c r="AI8" s="10"/>
      <c r="AJ8" s="7"/>
      <c r="AK8" s="7"/>
      <c r="AL8" s="7"/>
      <c r="AM8" s="7"/>
      <c r="AN8" s="7"/>
      <c r="AO8" s="8"/>
      <c r="AP8" s="8"/>
      <c r="AQ8" s="8"/>
      <c r="AR8" s="9"/>
      <c r="AS8" s="9"/>
      <c r="AT8" s="9"/>
      <c r="AU8" s="10"/>
      <c r="AV8" s="10"/>
      <c r="AW8" s="10"/>
      <c r="AX8" s="10"/>
      <c r="AY8" s="10"/>
      <c r="AZ8" s="10"/>
      <c r="BA8" s="10"/>
      <c r="BB8" s="10"/>
      <c r="BC8" s="10"/>
      <c r="BD8" s="10"/>
      <c r="BE8" s="10"/>
      <c r="BF8" s="10"/>
      <c r="BG8" s="10"/>
      <c r="BH8" s="10"/>
      <c r="BI8" s="10"/>
      <c r="BJ8" s="10"/>
      <c r="BK8" s="10"/>
      <c r="BL8" s="10"/>
      <c r="BM8" s="10"/>
    </row>
    <row r="9" spans="2:65" s="2" customFormat="1" ht="20.149999999999999" customHeight="1">
      <c r="B9" s="49" t="str">
        <f>IF(ProjectName="","",ProjectName)</f>
        <v/>
      </c>
      <c r="C9" s="50"/>
      <c r="E9" s="69"/>
      <c r="F9" s="7"/>
      <c r="G9" s="7"/>
      <c r="H9" s="7"/>
      <c r="I9" s="7"/>
      <c r="J9" s="7"/>
      <c r="K9" s="7"/>
      <c r="L9" s="8"/>
      <c r="M9" s="8"/>
      <c r="N9" s="9"/>
      <c r="O9" s="9"/>
      <c r="P9" s="9"/>
      <c r="Q9" s="10"/>
      <c r="R9" s="10"/>
      <c r="S9" s="10"/>
      <c r="T9" s="10"/>
      <c r="U9" s="10"/>
      <c r="V9" s="10"/>
      <c r="W9" s="10"/>
      <c r="X9" s="10"/>
      <c r="Y9" s="10"/>
      <c r="Z9" s="10"/>
      <c r="AA9" s="10"/>
      <c r="AB9" s="10"/>
      <c r="AC9" s="10"/>
      <c r="AD9" s="10"/>
      <c r="AE9" s="10"/>
      <c r="AF9" s="10"/>
      <c r="AG9" s="10"/>
      <c r="AH9" s="10"/>
      <c r="AI9" s="10"/>
      <c r="AJ9" s="7"/>
      <c r="AK9" s="7"/>
      <c r="AL9" s="7"/>
      <c r="AM9" s="7"/>
      <c r="AN9" s="7"/>
      <c r="AO9" s="8"/>
      <c r="AP9" s="8"/>
      <c r="AQ9" s="8"/>
      <c r="AR9" s="9"/>
      <c r="AS9" s="9"/>
      <c r="AT9" s="9"/>
      <c r="AU9" s="10"/>
      <c r="AV9" s="10"/>
      <c r="AW9" s="10"/>
      <c r="AX9" s="10"/>
      <c r="AY9" s="10"/>
      <c r="AZ9" s="10"/>
      <c r="BA9" s="10"/>
      <c r="BB9" s="10"/>
      <c r="BC9" s="10"/>
      <c r="BD9" s="10"/>
      <c r="BE9" s="10"/>
      <c r="BF9" s="10"/>
      <c r="BG9" s="10"/>
      <c r="BH9" s="10"/>
      <c r="BI9" s="10"/>
      <c r="BJ9" s="10"/>
      <c r="BK9" s="10"/>
      <c r="BL9" s="10"/>
      <c r="BM9" s="10"/>
    </row>
    <row r="10" spans="2:65" s="2" customFormat="1" ht="20.149999999999999" customHeight="1">
      <c r="B10" s="11"/>
    </row>
    <row r="11" spans="2:65" s="2" customFormat="1" ht="20.149999999999999" customHeight="1">
      <c r="B11" s="12" t="s">
        <v>10</v>
      </c>
      <c r="V11" s="2" t="s">
        <v>182</v>
      </c>
    </row>
    <row r="12" spans="2:65" s="13" customFormat="1" ht="99" customHeight="1">
      <c r="B12" s="115" t="s">
        <v>6</v>
      </c>
      <c r="C12" s="116" t="s">
        <v>95</v>
      </c>
      <c r="D12" s="116" t="s">
        <v>170</v>
      </c>
      <c r="E12" s="116" t="s">
        <v>171</v>
      </c>
      <c r="F12" s="116" t="s">
        <v>160</v>
      </c>
      <c r="G12" s="116" t="s">
        <v>78</v>
      </c>
      <c r="H12" s="116" t="s">
        <v>26</v>
      </c>
      <c r="I12" s="116" t="s">
        <v>74</v>
      </c>
      <c r="J12" s="116" t="s">
        <v>161</v>
      </c>
      <c r="K12" s="116" t="s">
        <v>162</v>
      </c>
      <c r="L12" s="116" t="s">
        <v>163</v>
      </c>
      <c r="M12" s="116" t="s">
        <v>164</v>
      </c>
      <c r="N12" s="116" t="s">
        <v>165</v>
      </c>
      <c r="O12" s="116" t="s">
        <v>166</v>
      </c>
      <c r="P12" s="116" t="s">
        <v>80</v>
      </c>
      <c r="Q12" s="116" t="s">
        <v>27</v>
      </c>
      <c r="R12" s="116" t="s">
        <v>77</v>
      </c>
      <c r="S12" s="116" t="s">
        <v>11</v>
      </c>
      <c r="T12" s="116" t="s">
        <v>12</v>
      </c>
      <c r="U12" s="116" t="s">
        <v>28</v>
      </c>
      <c r="V12" s="116" t="s">
        <v>13</v>
      </c>
      <c r="W12" s="116" t="s">
        <v>14</v>
      </c>
      <c r="X12" s="116" t="s">
        <v>15</v>
      </c>
      <c r="Y12" s="116" t="s">
        <v>30</v>
      </c>
      <c r="Z12" s="116" t="s">
        <v>31</v>
      </c>
      <c r="AA12" s="116" t="s">
        <v>21</v>
      </c>
      <c r="AB12" s="116" t="s">
        <v>18</v>
      </c>
      <c r="AC12" s="116" t="s">
        <v>70</v>
      </c>
      <c r="AD12" s="116" t="s">
        <v>16</v>
      </c>
      <c r="AE12" s="116" t="s">
        <v>32</v>
      </c>
      <c r="AF12" s="116" t="s">
        <v>17</v>
      </c>
      <c r="AG12" s="116" t="s">
        <v>29</v>
      </c>
      <c r="AH12" s="116" t="s">
        <v>24</v>
      </c>
      <c r="AI12" s="117" t="s">
        <v>25</v>
      </c>
      <c r="AJ12" s="46" t="s">
        <v>91</v>
      </c>
      <c r="AK12" s="46" t="s">
        <v>90</v>
      </c>
      <c r="AL12" s="46" t="s">
        <v>34</v>
      </c>
      <c r="AM12" s="46" t="s">
        <v>81</v>
      </c>
      <c r="AN12" s="46" t="s">
        <v>89</v>
      </c>
      <c r="AO12" s="46" t="s">
        <v>52</v>
      </c>
      <c r="AP12" s="46" t="s">
        <v>82</v>
      </c>
      <c r="AQ12" s="46" t="s">
        <v>88</v>
      </c>
      <c r="AR12" s="46" t="s">
        <v>86</v>
      </c>
      <c r="AS12" s="46" t="s">
        <v>87</v>
      </c>
      <c r="AT12" s="46" t="s">
        <v>85</v>
      </c>
      <c r="AU12" s="46" t="s">
        <v>83</v>
      </c>
      <c r="AV12" s="46" t="s">
        <v>84</v>
      </c>
      <c r="AW12" s="46" t="s">
        <v>35</v>
      </c>
      <c r="AX12" s="46" t="s">
        <v>36</v>
      </c>
      <c r="AY12" s="46" t="s">
        <v>37</v>
      </c>
      <c r="AZ12" s="46" t="s">
        <v>38</v>
      </c>
      <c r="BA12" s="46" t="s">
        <v>39</v>
      </c>
      <c r="BB12" s="46" t="s">
        <v>40</v>
      </c>
      <c r="BC12" s="46" t="s">
        <v>41</v>
      </c>
      <c r="BD12" s="46" t="s">
        <v>42</v>
      </c>
      <c r="BE12" s="46" t="s">
        <v>43</v>
      </c>
      <c r="BF12" s="46" t="s">
        <v>44</v>
      </c>
      <c r="BG12" s="46" t="s">
        <v>71</v>
      </c>
      <c r="BH12" s="46" t="s">
        <v>45</v>
      </c>
      <c r="BI12" s="46" t="s">
        <v>46</v>
      </c>
      <c r="BJ12" s="46" t="s">
        <v>47</v>
      </c>
      <c r="BK12" s="46" t="s">
        <v>48</v>
      </c>
      <c r="BL12" s="46" t="s">
        <v>49</v>
      </c>
      <c r="BM12" s="46" t="s">
        <v>50</v>
      </c>
    </row>
    <row r="13" spans="2:65" ht="36" customHeight="1">
      <c r="B13" s="104"/>
      <c r="C13" s="14"/>
      <c r="D13" s="14"/>
      <c r="E13" s="53"/>
      <c r="F13" s="15"/>
      <c r="G13" s="15"/>
      <c r="H13" s="16"/>
      <c r="I13" s="16"/>
      <c r="J13" s="16"/>
      <c r="K13" s="16"/>
      <c r="L13" s="16"/>
      <c r="M13" s="16"/>
      <c r="N13" s="16"/>
      <c r="O13" s="16"/>
      <c r="P13" s="16"/>
      <c r="Q13" s="16"/>
      <c r="R13" s="16"/>
      <c r="S13" s="16"/>
      <c r="T13" s="15"/>
      <c r="U13" s="15"/>
      <c r="V13" s="15"/>
      <c r="W13" s="15"/>
      <c r="X13" s="15"/>
      <c r="Y13" s="15"/>
      <c r="Z13" s="15"/>
      <c r="AA13" s="15"/>
      <c r="AB13" s="15"/>
      <c r="AC13" s="15"/>
      <c r="AD13" s="15"/>
      <c r="AE13" s="15"/>
      <c r="AF13" s="15"/>
      <c r="AG13" s="15"/>
      <c r="AH13" s="15"/>
      <c r="AI13" s="105"/>
      <c r="AJ13" s="17">
        <f t="shared" ref="AJ13:AJ26" si="0">IF(D13="",F13,F13*(C13/(C13+D13)))</f>
        <v>0</v>
      </c>
      <c r="AK13" s="17">
        <f t="shared" ref="AK13:AK26" si="1">IF($B13="Urban Greening",IF($D13="",G13,G13*($C13/($C13+$D13))),AL13+AM13)</f>
        <v>0</v>
      </c>
      <c r="AL13" s="18">
        <f t="shared" ref="AL13:AL26" si="2">IF(D13="",H13,H13*(C13/(C13+D13)))</f>
        <v>0</v>
      </c>
      <c r="AM13" s="18">
        <f t="shared" ref="AM13:AM26" si="3">IF(D13="",I13,I13*(C13/(C13+D13)))</f>
        <v>0</v>
      </c>
      <c r="AN13" s="17">
        <f t="shared" ref="AN13:AN26" si="4">IF($B13="Urban Greening",IF($D13="",J13,J13*($C13/($C13+$D13))),AO13+AP13)</f>
        <v>0</v>
      </c>
      <c r="AO13" s="18">
        <f t="shared" ref="AO13:AO26" si="5">IF(D13="",K13,K13*(C13/(C13+D13)))</f>
        <v>0</v>
      </c>
      <c r="AP13" s="18">
        <f t="shared" ref="AP13:AP26" si="6">IF(D13="",L13,L13*(C13/(C13+D13)))</f>
        <v>0</v>
      </c>
      <c r="AQ13" s="17">
        <f t="shared" ref="AQ13:AQ26" si="7">IF($B13="Urban Greening",IF($D13="",M13,M13*($C13/($C13+$D13))),AR13+AS13)</f>
        <v>0</v>
      </c>
      <c r="AR13" s="18">
        <f t="shared" ref="AR13:AR26" si="8">IF(D13="",N13,N13*(C13/(C13+D13)))</f>
        <v>0</v>
      </c>
      <c r="AS13" s="18">
        <f t="shared" ref="AS13:AS26" si="9">IF(D13="",O13,O13*(C13/(C13+D13)))</f>
        <v>0</v>
      </c>
      <c r="AT13" s="17">
        <f t="shared" ref="AT13:AT26" si="10">IF($B13="Urban Greening",IF($D13="",P13,P13*($C13/($C13+$D13))),AU13+AV13)</f>
        <v>0</v>
      </c>
      <c r="AU13" s="18">
        <f t="shared" ref="AU13:AU26" si="11">IF(D13="",Q13,Q13*(C13/(C13+D13)))</f>
        <v>0</v>
      </c>
      <c r="AV13" s="18">
        <f t="shared" ref="AV13:AV26" si="12">IF(D13="",R13,R13*(C13/(C13+D13)))</f>
        <v>0</v>
      </c>
      <c r="AW13" s="18">
        <f t="shared" ref="AW13:AW26" si="13">S13</f>
        <v>0</v>
      </c>
      <c r="AX13" s="17">
        <f t="shared" ref="AX13:AX26" si="14">IF(D13="",T13,T13*(C13/(C13+D13)))</f>
        <v>0</v>
      </c>
      <c r="AY13" s="17">
        <f t="shared" ref="AY13:AY26" si="15">IF(D13="",U13,U13*(C13/(C13+D13)))</f>
        <v>0</v>
      </c>
      <c r="AZ13" s="17">
        <f t="shared" ref="AZ13:AZ26" si="16">IF(D13="",V13,V13*(C13/(C13+D13)))</f>
        <v>0</v>
      </c>
      <c r="BA13" s="17">
        <f t="shared" ref="BA13:BA26" si="17">IF(D13="",W13,W13*(C13/(C13+D13)))</f>
        <v>0</v>
      </c>
      <c r="BB13" s="17">
        <f t="shared" ref="BB13:BB26" si="18">IF(D13="",X13,X13*(C13/(C13+D13)))</f>
        <v>0</v>
      </c>
      <c r="BC13" s="17">
        <f t="shared" ref="BC13:BC26" si="19">IF(D13="",Y13,Y13*(C13/(C13+D13)))</f>
        <v>0</v>
      </c>
      <c r="BD13" s="17">
        <f t="shared" ref="BD13:BD26" si="20">IF(D13="",Z13,Z13*(C13/(C13+D13)))</f>
        <v>0</v>
      </c>
      <c r="BE13" s="17">
        <f t="shared" ref="BE13:BE26" si="21">IF(D13="",AA13,AA13*(C13/(C13+D13)))</f>
        <v>0</v>
      </c>
      <c r="BF13" s="17">
        <f t="shared" ref="BF13:BF26" si="22">IF(D13="",AB13,AB13*(C13/(C13+D13)))</f>
        <v>0</v>
      </c>
      <c r="BG13" s="17">
        <f t="shared" ref="BG13:BG26" si="23">IF(D13="",AC13,AC13*(C13/(C13+D13)))</f>
        <v>0</v>
      </c>
      <c r="BH13" s="17">
        <f t="shared" ref="BH13:BH26" si="24">IF(D13="",AD13,AD13*(C13/(C13+D13)))</f>
        <v>0</v>
      </c>
      <c r="BI13" s="17">
        <f t="shared" ref="BI13:BI26" si="25">IF(D13="",AE13,AE13*(C13/(C13+D13)))</f>
        <v>0</v>
      </c>
      <c r="BJ13" s="17">
        <f t="shared" ref="BJ13:BJ26" si="26">IF(D13="",AF13,AF13*(C13/(C13+D13)))</f>
        <v>0</v>
      </c>
      <c r="BK13" s="17">
        <f t="shared" ref="BK13:BK26" si="27">IF(D13="",AG13,AG13*(C13/(C13+D13)))</f>
        <v>0</v>
      </c>
      <c r="BL13" s="17">
        <f t="shared" ref="BL13:BL26" si="28">IF(D13="",AH13,AH13*(C13/(C13+D13)))</f>
        <v>0</v>
      </c>
      <c r="BM13" s="17">
        <f t="shared" ref="BM13:BM26" si="29">IF(D13="",AI13,AI13*(C13/(C13+D13)))</f>
        <v>0</v>
      </c>
    </row>
    <row r="14" spans="2:65" ht="36.75" customHeight="1">
      <c r="B14" s="104"/>
      <c r="C14" s="14"/>
      <c r="D14" s="14"/>
      <c r="E14" s="53"/>
      <c r="F14" s="15"/>
      <c r="G14" s="15"/>
      <c r="H14" s="16"/>
      <c r="I14" s="16"/>
      <c r="J14" s="16"/>
      <c r="K14" s="16"/>
      <c r="L14" s="16"/>
      <c r="M14" s="16"/>
      <c r="N14" s="16"/>
      <c r="O14" s="16"/>
      <c r="P14" s="16"/>
      <c r="Q14" s="16"/>
      <c r="R14" s="16"/>
      <c r="S14" s="16"/>
      <c r="T14" s="15"/>
      <c r="U14" s="15"/>
      <c r="V14" s="15"/>
      <c r="W14" s="15"/>
      <c r="X14" s="15"/>
      <c r="Y14" s="15"/>
      <c r="Z14" s="15"/>
      <c r="AA14" s="15"/>
      <c r="AB14" s="15"/>
      <c r="AC14" s="15"/>
      <c r="AD14" s="15"/>
      <c r="AE14" s="15"/>
      <c r="AF14" s="15"/>
      <c r="AG14" s="15"/>
      <c r="AH14" s="15"/>
      <c r="AI14" s="105"/>
      <c r="AJ14" s="17">
        <f t="shared" si="0"/>
        <v>0</v>
      </c>
      <c r="AK14" s="17">
        <f t="shared" si="1"/>
        <v>0</v>
      </c>
      <c r="AL14" s="18">
        <f t="shared" si="2"/>
        <v>0</v>
      </c>
      <c r="AM14" s="18">
        <f t="shared" si="3"/>
        <v>0</v>
      </c>
      <c r="AN14" s="17">
        <f t="shared" si="4"/>
        <v>0</v>
      </c>
      <c r="AO14" s="18">
        <f t="shared" si="5"/>
        <v>0</v>
      </c>
      <c r="AP14" s="18">
        <f t="shared" si="6"/>
        <v>0</v>
      </c>
      <c r="AQ14" s="17">
        <f t="shared" si="7"/>
        <v>0</v>
      </c>
      <c r="AR14" s="18">
        <f t="shared" si="8"/>
        <v>0</v>
      </c>
      <c r="AS14" s="18">
        <f t="shared" si="9"/>
        <v>0</v>
      </c>
      <c r="AT14" s="17">
        <f t="shared" si="10"/>
        <v>0</v>
      </c>
      <c r="AU14" s="18">
        <f t="shared" si="11"/>
        <v>0</v>
      </c>
      <c r="AV14" s="18">
        <f t="shared" si="12"/>
        <v>0</v>
      </c>
      <c r="AW14" s="18">
        <f t="shared" si="13"/>
        <v>0</v>
      </c>
      <c r="AX14" s="17">
        <f t="shared" si="14"/>
        <v>0</v>
      </c>
      <c r="AY14" s="17">
        <f t="shared" si="15"/>
        <v>0</v>
      </c>
      <c r="AZ14" s="17">
        <f t="shared" si="16"/>
        <v>0</v>
      </c>
      <c r="BA14" s="17">
        <f t="shared" si="17"/>
        <v>0</v>
      </c>
      <c r="BB14" s="17">
        <f t="shared" si="18"/>
        <v>0</v>
      </c>
      <c r="BC14" s="17">
        <f t="shared" si="19"/>
        <v>0</v>
      </c>
      <c r="BD14" s="17">
        <f t="shared" si="20"/>
        <v>0</v>
      </c>
      <c r="BE14" s="17">
        <f t="shared" si="21"/>
        <v>0</v>
      </c>
      <c r="BF14" s="17">
        <f t="shared" si="22"/>
        <v>0</v>
      </c>
      <c r="BG14" s="17">
        <f t="shared" si="23"/>
        <v>0</v>
      </c>
      <c r="BH14" s="17">
        <f t="shared" si="24"/>
        <v>0</v>
      </c>
      <c r="BI14" s="17">
        <f t="shared" si="25"/>
        <v>0</v>
      </c>
      <c r="BJ14" s="17">
        <f t="shared" si="26"/>
        <v>0</v>
      </c>
      <c r="BK14" s="17">
        <f t="shared" si="27"/>
        <v>0</v>
      </c>
      <c r="BL14" s="17">
        <f t="shared" si="28"/>
        <v>0</v>
      </c>
      <c r="BM14" s="17">
        <f t="shared" si="29"/>
        <v>0</v>
      </c>
    </row>
    <row r="15" spans="2:65" ht="36" customHeight="1">
      <c r="B15" s="104"/>
      <c r="C15" s="14"/>
      <c r="D15" s="14"/>
      <c r="E15" s="53"/>
      <c r="F15" s="15"/>
      <c r="G15" s="15"/>
      <c r="H15" s="16"/>
      <c r="I15" s="16"/>
      <c r="J15" s="16"/>
      <c r="K15" s="16"/>
      <c r="L15" s="16"/>
      <c r="M15" s="16"/>
      <c r="N15" s="16"/>
      <c r="O15" s="16"/>
      <c r="P15" s="16"/>
      <c r="Q15" s="16"/>
      <c r="R15" s="16"/>
      <c r="S15" s="16"/>
      <c r="T15" s="15"/>
      <c r="U15" s="15"/>
      <c r="V15" s="15"/>
      <c r="W15" s="15"/>
      <c r="X15" s="15"/>
      <c r="Y15" s="15"/>
      <c r="Z15" s="15"/>
      <c r="AA15" s="15"/>
      <c r="AB15" s="15"/>
      <c r="AC15" s="15"/>
      <c r="AD15" s="15"/>
      <c r="AE15" s="15"/>
      <c r="AF15" s="15"/>
      <c r="AG15" s="15"/>
      <c r="AH15" s="15"/>
      <c r="AI15" s="105"/>
      <c r="AJ15" s="17">
        <f t="shared" si="0"/>
        <v>0</v>
      </c>
      <c r="AK15" s="17">
        <f t="shared" si="1"/>
        <v>0</v>
      </c>
      <c r="AL15" s="18">
        <f t="shared" si="2"/>
        <v>0</v>
      </c>
      <c r="AM15" s="18">
        <f t="shared" si="3"/>
        <v>0</v>
      </c>
      <c r="AN15" s="17">
        <f t="shared" si="4"/>
        <v>0</v>
      </c>
      <c r="AO15" s="18">
        <f t="shared" si="5"/>
        <v>0</v>
      </c>
      <c r="AP15" s="18">
        <f t="shared" si="6"/>
        <v>0</v>
      </c>
      <c r="AQ15" s="17">
        <f t="shared" si="7"/>
        <v>0</v>
      </c>
      <c r="AR15" s="18">
        <f t="shared" si="8"/>
        <v>0</v>
      </c>
      <c r="AS15" s="18">
        <f t="shared" si="9"/>
        <v>0</v>
      </c>
      <c r="AT15" s="17">
        <f t="shared" si="10"/>
        <v>0</v>
      </c>
      <c r="AU15" s="18">
        <f t="shared" si="11"/>
        <v>0</v>
      </c>
      <c r="AV15" s="18">
        <f t="shared" si="12"/>
        <v>0</v>
      </c>
      <c r="AW15" s="18">
        <f t="shared" si="13"/>
        <v>0</v>
      </c>
      <c r="AX15" s="17">
        <f t="shared" si="14"/>
        <v>0</v>
      </c>
      <c r="AY15" s="17">
        <f t="shared" si="15"/>
        <v>0</v>
      </c>
      <c r="AZ15" s="17">
        <f t="shared" si="16"/>
        <v>0</v>
      </c>
      <c r="BA15" s="17">
        <f t="shared" si="17"/>
        <v>0</v>
      </c>
      <c r="BB15" s="17">
        <f t="shared" si="18"/>
        <v>0</v>
      </c>
      <c r="BC15" s="17">
        <f t="shared" si="19"/>
        <v>0</v>
      </c>
      <c r="BD15" s="17">
        <f t="shared" si="20"/>
        <v>0</v>
      </c>
      <c r="BE15" s="17">
        <f t="shared" si="21"/>
        <v>0</v>
      </c>
      <c r="BF15" s="17">
        <f t="shared" si="22"/>
        <v>0</v>
      </c>
      <c r="BG15" s="17">
        <f t="shared" si="23"/>
        <v>0</v>
      </c>
      <c r="BH15" s="17">
        <f t="shared" si="24"/>
        <v>0</v>
      </c>
      <c r="BI15" s="17">
        <f t="shared" si="25"/>
        <v>0</v>
      </c>
      <c r="BJ15" s="17">
        <f t="shared" si="26"/>
        <v>0</v>
      </c>
      <c r="BK15" s="17">
        <f t="shared" si="27"/>
        <v>0</v>
      </c>
      <c r="BL15" s="17">
        <f t="shared" si="28"/>
        <v>0</v>
      </c>
      <c r="BM15" s="17">
        <f t="shared" si="29"/>
        <v>0</v>
      </c>
    </row>
    <row r="16" spans="2:65" ht="36.75" customHeight="1">
      <c r="B16" s="104"/>
      <c r="C16" s="14"/>
      <c r="D16" s="14"/>
      <c r="E16" s="53"/>
      <c r="F16" s="15"/>
      <c r="G16" s="15"/>
      <c r="H16" s="16"/>
      <c r="I16" s="16"/>
      <c r="J16" s="16"/>
      <c r="K16" s="16"/>
      <c r="L16" s="16"/>
      <c r="M16" s="16"/>
      <c r="N16" s="16"/>
      <c r="O16" s="16"/>
      <c r="P16" s="16"/>
      <c r="Q16" s="16"/>
      <c r="R16" s="16"/>
      <c r="S16" s="16"/>
      <c r="T16" s="15"/>
      <c r="U16" s="15"/>
      <c r="V16" s="15"/>
      <c r="W16" s="15"/>
      <c r="X16" s="15"/>
      <c r="Y16" s="15"/>
      <c r="Z16" s="15"/>
      <c r="AA16" s="15"/>
      <c r="AB16" s="15"/>
      <c r="AC16" s="15"/>
      <c r="AD16" s="15"/>
      <c r="AE16" s="15"/>
      <c r="AF16" s="15"/>
      <c r="AG16" s="15"/>
      <c r="AH16" s="15"/>
      <c r="AI16" s="105"/>
      <c r="AJ16" s="17">
        <f t="shared" si="0"/>
        <v>0</v>
      </c>
      <c r="AK16" s="17">
        <f t="shared" si="1"/>
        <v>0</v>
      </c>
      <c r="AL16" s="18">
        <f t="shared" si="2"/>
        <v>0</v>
      </c>
      <c r="AM16" s="18">
        <f t="shared" si="3"/>
        <v>0</v>
      </c>
      <c r="AN16" s="17">
        <f t="shared" si="4"/>
        <v>0</v>
      </c>
      <c r="AO16" s="18">
        <f t="shared" si="5"/>
        <v>0</v>
      </c>
      <c r="AP16" s="18">
        <f t="shared" si="6"/>
        <v>0</v>
      </c>
      <c r="AQ16" s="17">
        <f t="shared" si="7"/>
        <v>0</v>
      </c>
      <c r="AR16" s="18">
        <f t="shared" si="8"/>
        <v>0</v>
      </c>
      <c r="AS16" s="18">
        <f t="shared" si="9"/>
        <v>0</v>
      </c>
      <c r="AT16" s="17">
        <f t="shared" si="10"/>
        <v>0</v>
      </c>
      <c r="AU16" s="18">
        <f t="shared" si="11"/>
        <v>0</v>
      </c>
      <c r="AV16" s="18">
        <f t="shared" si="12"/>
        <v>0</v>
      </c>
      <c r="AW16" s="18">
        <f t="shared" si="13"/>
        <v>0</v>
      </c>
      <c r="AX16" s="17">
        <f t="shared" si="14"/>
        <v>0</v>
      </c>
      <c r="AY16" s="17">
        <f t="shared" si="15"/>
        <v>0</v>
      </c>
      <c r="AZ16" s="17">
        <f t="shared" si="16"/>
        <v>0</v>
      </c>
      <c r="BA16" s="17">
        <f t="shared" si="17"/>
        <v>0</v>
      </c>
      <c r="BB16" s="17">
        <f t="shared" si="18"/>
        <v>0</v>
      </c>
      <c r="BC16" s="17">
        <f t="shared" si="19"/>
        <v>0</v>
      </c>
      <c r="BD16" s="17">
        <f t="shared" si="20"/>
        <v>0</v>
      </c>
      <c r="BE16" s="17">
        <f t="shared" si="21"/>
        <v>0</v>
      </c>
      <c r="BF16" s="17">
        <f t="shared" si="22"/>
        <v>0</v>
      </c>
      <c r="BG16" s="17">
        <f t="shared" si="23"/>
        <v>0</v>
      </c>
      <c r="BH16" s="17">
        <f t="shared" si="24"/>
        <v>0</v>
      </c>
      <c r="BI16" s="17">
        <f t="shared" si="25"/>
        <v>0</v>
      </c>
      <c r="BJ16" s="17">
        <f t="shared" si="26"/>
        <v>0</v>
      </c>
      <c r="BK16" s="17">
        <f t="shared" si="27"/>
        <v>0</v>
      </c>
      <c r="BL16" s="17">
        <f t="shared" si="28"/>
        <v>0</v>
      </c>
      <c r="BM16" s="17">
        <f t="shared" si="29"/>
        <v>0</v>
      </c>
    </row>
    <row r="17" spans="2:65" ht="36" customHeight="1">
      <c r="B17" s="104"/>
      <c r="C17" s="14"/>
      <c r="D17" s="14"/>
      <c r="E17" s="53"/>
      <c r="F17" s="15"/>
      <c r="G17" s="15"/>
      <c r="H17" s="16"/>
      <c r="I17" s="16"/>
      <c r="J17" s="16"/>
      <c r="K17" s="16"/>
      <c r="L17" s="16"/>
      <c r="M17" s="16"/>
      <c r="N17" s="16"/>
      <c r="O17" s="16"/>
      <c r="P17" s="16"/>
      <c r="Q17" s="16"/>
      <c r="R17" s="16"/>
      <c r="S17" s="16"/>
      <c r="T17" s="15"/>
      <c r="U17" s="15"/>
      <c r="V17" s="15"/>
      <c r="W17" s="15"/>
      <c r="X17" s="15"/>
      <c r="Y17" s="15"/>
      <c r="Z17" s="15"/>
      <c r="AA17" s="15"/>
      <c r="AB17" s="15"/>
      <c r="AC17" s="15"/>
      <c r="AD17" s="15"/>
      <c r="AE17" s="15"/>
      <c r="AF17" s="15"/>
      <c r="AG17" s="15"/>
      <c r="AH17" s="15"/>
      <c r="AI17" s="105"/>
      <c r="AJ17" s="17">
        <f t="shared" si="0"/>
        <v>0</v>
      </c>
      <c r="AK17" s="17">
        <f t="shared" si="1"/>
        <v>0</v>
      </c>
      <c r="AL17" s="18">
        <f t="shared" si="2"/>
        <v>0</v>
      </c>
      <c r="AM17" s="18">
        <f t="shared" si="3"/>
        <v>0</v>
      </c>
      <c r="AN17" s="17">
        <f t="shared" si="4"/>
        <v>0</v>
      </c>
      <c r="AO17" s="18">
        <f t="shared" si="5"/>
        <v>0</v>
      </c>
      <c r="AP17" s="18">
        <f t="shared" si="6"/>
        <v>0</v>
      </c>
      <c r="AQ17" s="17">
        <f t="shared" si="7"/>
        <v>0</v>
      </c>
      <c r="AR17" s="18">
        <f t="shared" si="8"/>
        <v>0</v>
      </c>
      <c r="AS17" s="18">
        <f t="shared" si="9"/>
        <v>0</v>
      </c>
      <c r="AT17" s="17">
        <f t="shared" si="10"/>
        <v>0</v>
      </c>
      <c r="AU17" s="18">
        <f t="shared" si="11"/>
        <v>0</v>
      </c>
      <c r="AV17" s="18">
        <f t="shared" si="12"/>
        <v>0</v>
      </c>
      <c r="AW17" s="18">
        <f t="shared" si="13"/>
        <v>0</v>
      </c>
      <c r="AX17" s="17">
        <f t="shared" si="14"/>
        <v>0</v>
      </c>
      <c r="AY17" s="17">
        <f t="shared" si="15"/>
        <v>0</v>
      </c>
      <c r="AZ17" s="17">
        <f t="shared" si="16"/>
        <v>0</v>
      </c>
      <c r="BA17" s="17">
        <f t="shared" si="17"/>
        <v>0</v>
      </c>
      <c r="BB17" s="17">
        <f t="shared" si="18"/>
        <v>0</v>
      </c>
      <c r="BC17" s="17">
        <f t="shared" si="19"/>
        <v>0</v>
      </c>
      <c r="BD17" s="17">
        <f t="shared" si="20"/>
        <v>0</v>
      </c>
      <c r="BE17" s="17">
        <f t="shared" si="21"/>
        <v>0</v>
      </c>
      <c r="BF17" s="17">
        <f t="shared" si="22"/>
        <v>0</v>
      </c>
      <c r="BG17" s="17">
        <f t="shared" si="23"/>
        <v>0</v>
      </c>
      <c r="BH17" s="17">
        <f t="shared" si="24"/>
        <v>0</v>
      </c>
      <c r="BI17" s="17">
        <f t="shared" si="25"/>
        <v>0</v>
      </c>
      <c r="BJ17" s="17">
        <f t="shared" si="26"/>
        <v>0</v>
      </c>
      <c r="BK17" s="17">
        <f t="shared" si="27"/>
        <v>0</v>
      </c>
      <c r="BL17" s="17">
        <f t="shared" si="28"/>
        <v>0</v>
      </c>
      <c r="BM17" s="17">
        <f t="shared" si="29"/>
        <v>0</v>
      </c>
    </row>
    <row r="18" spans="2:65" ht="36" customHeight="1">
      <c r="B18" s="104"/>
      <c r="C18" s="14"/>
      <c r="D18" s="14"/>
      <c r="E18" s="53"/>
      <c r="F18" s="15"/>
      <c r="G18" s="15"/>
      <c r="H18" s="16"/>
      <c r="I18" s="16"/>
      <c r="J18" s="16"/>
      <c r="K18" s="16"/>
      <c r="L18" s="16"/>
      <c r="M18" s="16"/>
      <c r="N18" s="16"/>
      <c r="O18" s="16"/>
      <c r="P18" s="16"/>
      <c r="Q18" s="16"/>
      <c r="R18" s="16"/>
      <c r="S18" s="16"/>
      <c r="T18" s="15"/>
      <c r="U18" s="15"/>
      <c r="V18" s="15"/>
      <c r="W18" s="15"/>
      <c r="X18" s="15"/>
      <c r="Y18" s="15"/>
      <c r="Z18" s="15"/>
      <c r="AA18" s="15"/>
      <c r="AB18" s="15"/>
      <c r="AC18" s="15"/>
      <c r="AD18" s="15"/>
      <c r="AE18" s="15"/>
      <c r="AF18" s="15"/>
      <c r="AG18" s="15"/>
      <c r="AH18" s="15"/>
      <c r="AI18" s="105"/>
      <c r="AJ18" s="17">
        <f t="shared" si="0"/>
        <v>0</v>
      </c>
      <c r="AK18" s="17">
        <f t="shared" si="1"/>
        <v>0</v>
      </c>
      <c r="AL18" s="18">
        <f t="shared" si="2"/>
        <v>0</v>
      </c>
      <c r="AM18" s="18">
        <f t="shared" si="3"/>
        <v>0</v>
      </c>
      <c r="AN18" s="17">
        <f t="shared" si="4"/>
        <v>0</v>
      </c>
      <c r="AO18" s="18">
        <f t="shared" si="5"/>
        <v>0</v>
      </c>
      <c r="AP18" s="18">
        <f t="shared" si="6"/>
        <v>0</v>
      </c>
      <c r="AQ18" s="17">
        <f t="shared" si="7"/>
        <v>0</v>
      </c>
      <c r="AR18" s="18">
        <f t="shared" si="8"/>
        <v>0</v>
      </c>
      <c r="AS18" s="18">
        <f t="shared" si="9"/>
        <v>0</v>
      </c>
      <c r="AT18" s="17">
        <f t="shared" si="10"/>
        <v>0</v>
      </c>
      <c r="AU18" s="18">
        <f t="shared" si="11"/>
        <v>0</v>
      </c>
      <c r="AV18" s="18">
        <f t="shared" si="12"/>
        <v>0</v>
      </c>
      <c r="AW18" s="18">
        <f t="shared" si="13"/>
        <v>0</v>
      </c>
      <c r="AX18" s="17">
        <f t="shared" si="14"/>
        <v>0</v>
      </c>
      <c r="AY18" s="17">
        <f t="shared" si="15"/>
        <v>0</v>
      </c>
      <c r="AZ18" s="17">
        <f t="shared" si="16"/>
        <v>0</v>
      </c>
      <c r="BA18" s="17">
        <f t="shared" si="17"/>
        <v>0</v>
      </c>
      <c r="BB18" s="17">
        <f t="shared" si="18"/>
        <v>0</v>
      </c>
      <c r="BC18" s="17">
        <f t="shared" si="19"/>
        <v>0</v>
      </c>
      <c r="BD18" s="17">
        <f t="shared" si="20"/>
        <v>0</v>
      </c>
      <c r="BE18" s="17">
        <f t="shared" si="21"/>
        <v>0</v>
      </c>
      <c r="BF18" s="17">
        <f t="shared" si="22"/>
        <v>0</v>
      </c>
      <c r="BG18" s="17">
        <f t="shared" si="23"/>
        <v>0</v>
      </c>
      <c r="BH18" s="17">
        <f t="shared" si="24"/>
        <v>0</v>
      </c>
      <c r="BI18" s="17">
        <f t="shared" si="25"/>
        <v>0</v>
      </c>
      <c r="BJ18" s="17">
        <f t="shared" si="26"/>
        <v>0</v>
      </c>
      <c r="BK18" s="17">
        <f t="shared" si="27"/>
        <v>0</v>
      </c>
      <c r="BL18" s="17">
        <f t="shared" si="28"/>
        <v>0</v>
      </c>
      <c r="BM18" s="17">
        <f t="shared" si="29"/>
        <v>0</v>
      </c>
    </row>
    <row r="19" spans="2:65" ht="36" customHeight="1">
      <c r="B19" s="104"/>
      <c r="C19" s="14"/>
      <c r="D19" s="14"/>
      <c r="E19" s="53"/>
      <c r="F19" s="15"/>
      <c r="G19" s="15"/>
      <c r="H19" s="16"/>
      <c r="I19" s="16"/>
      <c r="J19" s="16"/>
      <c r="K19" s="16"/>
      <c r="L19" s="16"/>
      <c r="M19" s="16"/>
      <c r="N19" s="16"/>
      <c r="O19" s="16"/>
      <c r="P19" s="16"/>
      <c r="Q19" s="16"/>
      <c r="R19" s="16"/>
      <c r="S19" s="16"/>
      <c r="T19" s="15"/>
      <c r="U19" s="15"/>
      <c r="V19" s="15"/>
      <c r="W19" s="15"/>
      <c r="X19" s="15"/>
      <c r="Y19" s="15"/>
      <c r="Z19" s="15"/>
      <c r="AA19" s="15"/>
      <c r="AB19" s="15"/>
      <c r="AC19" s="15"/>
      <c r="AD19" s="15"/>
      <c r="AE19" s="15"/>
      <c r="AF19" s="15"/>
      <c r="AG19" s="15"/>
      <c r="AH19" s="15"/>
      <c r="AI19" s="105"/>
      <c r="AJ19" s="17">
        <f t="shared" si="0"/>
        <v>0</v>
      </c>
      <c r="AK19" s="17">
        <f t="shared" si="1"/>
        <v>0</v>
      </c>
      <c r="AL19" s="18">
        <f t="shared" si="2"/>
        <v>0</v>
      </c>
      <c r="AM19" s="18">
        <f t="shared" si="3"/>
        <v>0</v>
      </c>
      <c r="AN19" s="17">
        <f t="shared" si="4"/>
        <v>0</v>
      </c>
      <c r="AO19" s="18">
        <f t="shared" si="5"/>
        <v>0</v>
      </c>
      <c r="AP19" s="18">
        <f t="shared" si="6"/>
        <v>0</v>
      </c>
      <c r="AQ19" s="17">
        <f t="shared" si="7"/>
        <v>0</v>
      </c>
      <c r="AR19" s="18">
        <f t="shared" si="8"/>
        <v>0</v>
      </c>
      <c r="AS19" s="18">
        <f t="shared" si="9"/>
        <v>0</v>
      </c>
      <c r="AT19" s="17">
        <f t="shared" si="10"/>
        <v>0</v>
      </c>
      <c r="AU19" s="18">
        <f t="shared" si="11"/>
        <v>0</v>
      </c>
      <c r="AV19" s="18">
        <f t="shared" si="12"/>
        <v>0</v>
      </c>
      <c r="AW19" s="18">
        <f t="shared" si="13"/>
        <v>0</v>
      </c>
      <c r="AX19" s="17">
        <f t="shared" si="14"/>
        <v>0</v>
      </c>
      <c r="AY19" s="17">
        <f t="shared" si="15"/>
        <v>0</v>
      </c>
      <c r="AZ19" s="17">
        <f t="shared" si="16"/>
        <v>0</v>
      </c>
      <c r="BA19" s="17">
        <f t="shared" si="17"/>
        <v>0</v>
      </c>
      <c r="BB19" s="17">
        <f t="shared" si="18"/>
        <v>0</v>
      </c>
      <c r="BC19" s="17">
        <f t="shared" si="19"/>
        <v>0</v>
      </c>
      <c r="BD19" s="17">
        <f t="shared" si="20"/>
        <v>0</v>
      </c>
      <c r="BE19" s="17">
        <f t="shared" si="21"/>
        <v>0</v>
      </c>
      <c r="BF19" s="17">
        <f t="shared" si="22"/>
        <v>0</v>
      </c>
      <c r="BG19" s="17">
        <f t="shared" si="23"/>
        <v>0</v>
      </c>
      <c r="BH19" s="17">
        <f t="shared" si="24"/>
        <v>0</v>
      </c>
      <c r="BI19" s="17">
        <f t="shared" si="25"/>
        <v>0</v>
      </c>
      <c r="BJ19" s="17">
        <f t="shared" si="26"/>
        <v>0</v>
      </c>
      <c r="BK19" s="17">
        <f t="shared" si="27"/>
        <v>0</v>
      </c>
      <c r="BL19" s="17">
        <f t="shared" si="28"/>
        <v>0</v>
      </c>
      <c r="BM19" s="17">
        <f t="shared" si="29"/>
        <v>0</v>
      </c>
    </row>
    <row r="20" spans="2:65" ht="36" customHeight="1">
      <c r="B20" s="104"/>
      <c r="C20" s="14"/>
      <c r="D20" s="14"/>
      <c r="E20" s="53"/>
      <c r="F20" s="15"/>
      <c r="G20" s="15"/>
      <c r="H20" s="16"/>
      <c r="I20" s="16"/>
      <c r="J20" s="16"/>
      <c r="K20" s="16"/>
      <c r="L20" s="16"/>
      <c r="M20" s="16"/>
      <c r="N20" s="16"/>
      <c r="O20" s="16"/>
      <c r="P20" s="16"/>
      <c r="Q20" s="16"/>
      <c r="R20" s="16"/>
      <c r="S20" s="16"/>
      <c r="T20" s="15"/>
      <c r="U20" s="15"/>
      <c r="V20" s="15"/>
      <c r="W20" s="15"/>
      <c r="X20" s="15"/>
      <c r="Y20" s="15"/>
      <c r="Z20" s="15"/>
      <c r="AA20" s="15"/>
      <c r="AB20" s="15"/>
      <c r="AC20" s="15"/>
      <c r="AD20" s="15"/>
      <c r="AE20" s="15"/>
      <c r="AF20" s="15"/>
      <c r="AG20" s="15"/>
      <c r="AH20" s="15"/>
      <c r="AI20" s="105"/>
      <c r="AJ20" s="17">
        <f t="shared" si="0"/>
        <v>0</v>
      </c>
      <c r="AK20" s="17">
        <f t="shared" si="1"/>
        <v>0</v>
      </c>
      <c r="AL20" s="18">
        <f t="shared" si="2"/>
        <v>0</v>
      </c>
      <c r="AM20" s="18">
        <f t="shared" si="3"/>
        <v>0</v>
      </c>
      <c r="AN20" s="17">
        <f t="shared" si="4"/>
        <v>0</v>
      </c>
      <c r="AO20" s="18">
        <f t="shared" si="5"/>
        <v>0</v>
      </c>
      <c r="AP20" s="18">
        <f t="shared" si="6"/>
        <v>0</v>
      </c>
      <c r="AQ20" s="17">
        <f t="shared" si="7"/>
        <v>0</v>
      </c>
      <c r="AR20" s="18">
        <f t="shared" si="8"/>
        <v>0</v>
      </c>
      <c r="AS20" s="18">
        <f t="shared" si="9"/>
        <v>0</v>
      </c>
      <c r="AT20" s="17">
        <f t="shared" si="10"/>
        <v>0</v>
      </c>
      <c r="AU20" s="18">
        <f t="shared" si="11"/>
        <v>0</v>
      </c>
      <c r="AV20" s="18">
        <f t="shared" si="12"/>
        <v>0</v>
      </c>
      <c r="AW20" s="18">
        <f t="shared" si="13"/>
        <v>0</v>
      </c>
      <c r="AX20" s="17">
        <f t="shared" si="14"/>
        <v>0</v>
      </c>
      <c r="AY20" s="17">
        <f t="shared" si="15"/>
        <v>0</v>
      </c>
      <c r="AZ20" s="17">
        <f t="shared" si="16"/>
        <v>0</v>
      </c>
      <c r="BA20" s="17">
        <f t="shared" si="17"/>
        <v>0</v>
      </c>
      <c r="BB20" s="17">
        <f t="shared" si="18"/>
        <v>0</v>
      </c>
      <c r="BC20" s="17">
        <f t="shared" si="19"/>
        <v>0</v>
      </c>
      <c r="BD20" s="17">
        <f t="shared" si="20"/>
        <v>0</v>
      </c>
      <c r="BE20" s="17">
        <f t="shared" si="21"/>
        <v>0</v>
      </c>
      <c r="BF20" s="17">
        <f t="shared" si="22"/>
        <v>0</v>
      </c>
      <c r="BG20" s="17">
        <f t="shared" si="23"/>
        <v>0</v>
      </c>
      <c r="BH20" s="17">
        <f t="shared" si="24"/>
        <v>0</v>
      </c>
      <c r="BI20" s="17">
        <f t="shared" si="25"/>
        <v>0</v>
      </c>
      <c r="BJ20" s="17">
        <f t="shared" si="26"/>
        <v>0</v>
      </c>
      <c r="BK20" s="17">
        <f t="shared" si="27"/>
        <v>0</v>
      </c>
      <c r="BL20" s="17">
        <f t="shared" si="28"/>
        <v>0</v>
      </c>
      <c r="BM20" s="17">
        <f t="shared" si="29"/>
        <v>0</v>
      </c>
    </row>
    <row r="21" spans="2:65" ht="36" customHeight="1">
      <c r="B21" s="104"/>
      <c r="C21" s="14"/>
      <c r="D21" s="14"/>
      <c r="E21" s="53"/>
      <c r="F21" s="15"/>
      <c r="G21" s="15"/>
      <c r="H21" s="16"/>
      <c r="I21" s="16"/>
      <c r="J21" s="16"/>
      <c r="K21" s="16"/>
      <c r="L21" s="16"/>
      <c r="M21" s="16"/>
      <c r="N21" s="16"/>
      <c r="O21" s="16"/>
      <c r="P21" s="16"/>
      <c r="Q21" s="16"/>
      <c r="R21" s="16"/>
      <c r="S21" s="16"/>
      <c r="T21" s="15"/>
      <c r="U21" s="15"/>
      <c r="V21" s="15"/>
      <c r="W21" s="15"/>
      <c r="X21" s="15"/>
      <c r="Y21" s="15"/>
      <c r="Z21" s="15"/>
      <c r="AA21" s="15"/>
      <c r="AB21" s="15"/>
      <c r="AC21" s="15"/>
      <c r="AD21" s="15"/>
      <c r="AE21" s="15"/>
      <c r="AF21" s="15"/>
      <c r="AG21" s="15"/>
      <c r="AH21" s="15"/>
      <c r="AI21" s="105"/>
      <c r="AJ21" s="17">
        <f t="shared" si="0"/>
        <v>0</v>
      </c>
      <c r="AK21" s="17">
        <f t="shared" si="1"/>
        <v>0</v>
      </c>
      <c r="AL21" s="18">
        <f t="shared" si="2"/>
        <v>0</v>
      </c>
      <c r="AM21" s="18">
        <f t="shared" si="3"/>
        <v>0</v>
      </c>
      <c r="AN21" s="17">
        <f t="shared" si="4"/>
        <v>0</v>
      </c>
      <c r="AO21" s="18">
        <f t="shared" si="5"/>
        <v>0</v>
      </c>
      <c r="AP21" s="18">
        <f t="shared" si="6"/>
        <v>0</v>
      </c>
      <c r="AQ21" s="17">
        <f t="shared" si="7"/>
        <v>0</v>
      </c>
      <c r="AR21" s="18">
        <f t="shared" si="8"/>
        <v>0</v>
      </c>
      <c r="AS21" s="18">
        <f t="shared" si="9"/>
        <v>0</v>
      </c>
      <c r="AT21" s="17">
        <f t="shared" si="10"/>
        <v>0</v>
      </c>
      <c r="AU21" s="18">
        <f t="shared" si="11"/>
        <v>0</v>
      </c>
      <c r="AV21" s="18">
        <f t="shared" si="12"/>
        <v>0</v>
      </c>
      <c r="AW21" s="18">
        <f t="shared" si="13"/>
        <v>0</v>
      </c>
      <c r="AX21" s="17">
        <f t="shared" si="14"/>
        <v>0</v>
      </c>
      <c r="AY21" s="17">
        <f t="shared" si="15"/>
        <v>0</v>
      </c>
      <c r="AZ21" s="17">
        <f t="shared" si="16"/>
        <v>0</v>
      </c>
      <c r="BA21" s="17">
        <f t="shared" si="17"/>
        <v>0</v>
      </c>
      <c r="BB21" s="17">
        <f t="shared" si="18"/>
        <v>0</v>
      </c>
      <c r="BC21" s="17">
        <f t="shared" si="19"/>
        <v>0</v>
      </c>
      <c r="BD21" s="17">
        <f t="shared" si="20"/>
        <v>0</v>
      </c>
      <c r="BE21" s="17">
        <f t="shared" si="21"/>
        <v>0</v>
      </c>
      <c r="BF21" s="17">
        <f t="shared" si="22"/>
        <v>0</v>
      </c>
      <c r="BG21" s="17">
        <f t="shared" si="23"/>
        <v>0</v>
      </c>
      <c r="BH21" s="17">
        <f t="shared" si="24"/>
        <v>0</v>
      </c>
      <c r="BI21" s="17">
        <f t="shared" si="25"/>
        <v>0</v>
      </c>
      <c r="BJ21" s="17">
        <f t="shared" si="26"/>
        <v>0</v>
      </c>
      <c r="BK21" s="17">
        <f t="shared" si="27"/>
        <v>0</v>
      </c>
      <c r="BL21" s="17">
        <f t="shared" si="28"/>
        <v>0</v>
      </c>
      <c r="BM21" s="17">
        <f t="shared" si="29"/>
        <v>0</v>
      </c>
    </row>
    <row r="22" spans="2:65" ht="36" customHeight="1">
      <c r="B22" s="104"/>
      <c r="C22" s="14"/>
      <c r="D22" s="14"/>
      <c r="E22" s="53"/>
      <c r="F22" s="15"/>
      <c r="G22" s="15"/>
      <c r="H22" s="16"/>
      <c r="I22" s="16"/>
      <c r="J22" s="16"/>
      <c r="K22" s="16"/>
      <c r="L22" s="16"/>
      <c r="M22" s="16"/>
      <c r="N22" s="16"/>
      <c r="O22" s="16"/>
      <c r="P22" s="16"/>
      <c r="Q22" s="16"/>
      <c r="R22" s="16"/>
      <c r="S22" s="16"/>
      <c r="T22" s="15"/>
      <c r="U22" s="15"/>
      <c r="V22" s="15"/>
      <c r="W22" s="15"/>
      <c r="X22" s="15"/>
      <c r="Y22" s="15"/>
      <c r="Z22" s="15"/>
      <c r="AA22" s="15"/>
      <c r="AB22" s="15"/>
      <c r="AC22" s="15"/>
      <c r="AD22" s="15"/>
      <c r="AE22" s="15"/>
      <c r="AF22" s="15"/>
      <c r="AG22" s="15"/>
      <c r="AH22" s="15"/>
      <c r="AI22" s="105"/>
      <c r="AJ22" s="17">
        <f t="shared" si="0"/>
        <v>0</v>
      </c>
      <c r="AK22" s="17">
        <f t="shared" si="1"/>
        <v>0</v>
      </c>
      <c r="AL22" s="18">
        <f t="shared" si="2"/>
        <v>0</v>
      </c>
      <c r="AM22" s="18">
        <f t="shared" si="3"/>
        <v>0</v>
      </c>
      <c r="AN22" s="17">
        <f t="shared" si="4"/>
        <v>0</v>
      </c>
      <c r="AO22" s="18">
        <f t="shared" si="5"/>
        <v>0</v>
      </c>
      <c r="AP22" s="18">
        <f t="shared" si="6"/>
        <v>0</v>
      </c>
      <c r="AQ22" s="17">
        <f t="shared" si="7"/>
        <v>0</v>
      </c>
      <c r="AR22" s="18">
        <f t="shared" si="8"/>
        <v>0</v>
      </c>
      <c r="AS22" s="18">
        <f t="shared" si="9"/>
        <v>0</v>
      </c>
      <c r="AT22" s="17">
        <f t="shared" si="10"/>
        <v>0</v>
      </c>
      <c r="AU22" s="18">
        <f t="shared" si="11"/>
        <v>0</v>
      </c>
      <c r="AV22" s="18">
        <f t="shared" si="12"/>
        <v>0</v>
      </c>
      <c r="AW22" s="18">
        <f t="shared" si="13"/>
        <v>0</v>
      </c>
      <c r="AX22" s="17">
        <f t="shared" si="14"/>
        <v>0</v>
      </c>
      <c r="AY22" s="17">
        <f t="shared" si="15"/>
        <v>0</v>
      </c>
      <c r="AZ22" s="17">
        <f t="shared" si="16"/>
        <v>0</v>
      </c>
      <c r="BA22" s="17">
        <f t="shared" si="17"/>
        <v>0</v>
      </c>
      <c r="BB22" s="17">
        <f t="shared" si="18"/>
        <v>0</v>
      </c>
      <c r="BC22" s="17">
        <f t="shared" si="19"/>
        <v>0</v>
      </c>
      <c r="BD22" s="17">
        <f t="shared" si="20"/>
        <v>0</v>
      </c>
      <c r="BE22" s="17">
        <f t="shared" si="21"/>
        <v>0</v>
      </c>
      <c r="BF22" s="17">
        <f t="shared" si="22"/>
        <v>0</v>
      </c>
      <c r="BG22" s="17">
        <f t="shared" si="23"/>
        <v>0</v>
      </c>
      <c r="BH22" s="17">
        <f t="shared" si="24"/>
        <v>0</v>
      </c>
      <c r="BI22" s="17">
        <f t="shared" si="25"/>
        <v>0</v>
      </c>
      <c r="BJ22" s="17">
        <f t="shared" si="26"/>
        <v>0</v>
      </c>
      <c r="BK22" s="17">
        <f t="shared" si="27"/>
        <v>0</v>
      </c>
      <c r="BL22" s="17">
        <f t="shared" si="28"/>
        <v>0</v>
      </c>
      <c r="BM22" s="17">
        <f t="shared" si="29"/>
        <v>0</v>
      </c>
    </row>
    <row r="23" spans="2:65" ht="36" customHeight="1">
      <c r="B23" s="104"/>
      <c r="C23" s="14"/>
      <c r="D23" s="14"/>
      <c r="E23" s="53"/>
      <c r="F23" s="15"/>
      <c r="G23" s="15"/>
      <c r="H23" s="16"/>
      <c r="I23" s="16"/>
      <c r="J23" s="16"/>
      <c r="K23" s="16"/>
      <c r="L23" s="16"/>
      <c r="M23" s="16"/>
      <c r="N23" s="16"/>
      <c r="O23" s="16"/>
      <c r="P23" s="16"/>
      <c r="Q23" s="16"/>
      <c r="R23" s="16"/>
      <c r="S23" s="16"/>
      <c r="T23" s="15"/>
      <c r="U23" s="15"/>
      <c r="V23" s="15"/>
      <c r="W23" s="15"/>
      <c r="X23" s="15"/>
      <c r="Y23" s="15"/>
      <c r="Z23" s="15"/>
      <c r="AA23" s="15"/>
      <c r="AB23" s="15"/>
      <c r="AC23" s="15"/>
      <c r="AD23" s="15"/>
      <c r="AE23" s="15"/>
      <c r="AF23" s="15"/>
      <c r="AG23" s="15"/>
      <c r="AH23" s="15"/>
      <c r="AI23" s="105"/>
      <c r="AJ23" s="17">
        <f t="shared" si="0"/>
        <v>0</v>
      </c>
      <c r="AK23" s="17">
        <f t="shared" si="1"/>
        <v>0</v>
      </c>
      <c r="AL23" s="18">
        <f t="shared" si="2"/>
        <v>0</v>
      </c>
      <c r="AM23" s="18">
        <f t="shared" si="3"/>
        <v>0</v>
      </c>
      <c r="AN23" s="17">
        <f t="shared" si="4"/>
        <v>0</v>
      </c>
      <c r="AO23" s="18">
        <f t="shared" si="5"/>
        <v>0</v>
      </c>
      <c r="AP23" s="18">
        <f t="shared" si="6"/>
        <v>0</v>
      </c>
      <c r="AQ23" s="17">
        <f t="shared" si="7"/>
        <v>0</v>
      </c>
      <c r="AR23" s="18">
        <f t="shared" si="8"/>
        <v>0</v>
      </c>
      <c r="AS23" s="18">
        <f t="shared" si="9"/>
        <v>0</v>
      </c>
      <c r="AT23" s="17">
        <f t="shared" si="10"/>
        <v>0</v>
      </c>
      <c r="AU23" s="18">
        <f t="shared" si="11"/>
        <v>0</v>
      </c>
      <c r="AV23" s="18">
        <f t="shared" si="12"/>
        <v>0</v>
      </c>
      <c r="AW23" s="18">
        <f t="shared" si="13"/>
        <v>0</v>
      </c>
      <c r="AX23" s="17">
        <f t="shared" si="14"/>
        <v>0</v>
      </c>
      <c r="AY23" s="17">
        <f t="shared" si="15"/>
        <v>0</v>
      </c>
      <c r="AZ23" s="17">
        <f t="shared" si="16"/>
        <v>0</v>
      </c>
      <c r="BA23" s="17">
        <f t="shared" si="17"/>
        <v>0</v>
      </c>
      <c r="BB23" s="17">
        <f t="shared" si="18"/>
        <v>0</v>
      </c>
      <c r="BC23" s="17">
        <f t="shared" si="19"/>
        <v>0</v>
      </c>
      <c r="BD23" s="17">
        <f t="shared" si="20"/>
        <v>0</v>
      </c>
      <c r="BE23" s="17">
        <f t="shared" si="21"/>
        <v>0</v>
      </c>
      <c r="BF23" s="17">
        <f t="shared" si="22"/>
        <v>0</v>
      </c>
      <c r="BG23" s="17">
        <f t="shared" si="23"/>
        <v>0</v>
      </c>
      <c r="BH23" s="17">
        <f t="shared" si="24"/>
        <v>0</v>
      </c>
      <c r="BI23" s="17">
        <f t="shared" si="25"/>
        <v>0</v>
      </c>
      <c r="BJ23" s="17">
        <f t="shared" si="26"/>
        <v>0</v>
      </c>
      <c r="BK23" s="17">
        <f t="shared" si="27"/>
        <v>0</v>
      </c>
      <c r="BL23" s="17">
        <f t="shared" si="28"/>
        <v>0</v>
      </c>
      <c r="BM23" s="17">
        <f t="shared" si="29"/>
        <v>0</v>
      </c>
    </row>
    <row r="24" spans="2:65" ht="36" customHeight="1">
      <c r="B24" s="104"/>
      <c r="C24" s="14"/>
      <c r="D24" s="14"/>
      <c r="E24" s="53"/>
      <c r="F24" s="15"/>
      <c r="G24" s="15"/>
      <c r="H24" s="16"/>
      <c r="I24" s="16"/>
      <c r="J24" s="16"/>
      <c r="K24" s="16"/>
      <c r="L24" s="16"/>
      <c r="M24" s="16"/>
      <c r="N24" s="16"/>
      <c r="O24" s="16"/>
      <c r="P24" s="16"/>
      <c r="Q24" s="16"/>
      <c r="R24" s="16"/>
      <c r="S24" s="16"/>
      <c r="T24" s="15"/>
      <c r="U24" s="15"/>
      <c r="V24" s="15"/>
      <c r="W24" s="15"/>
      <c r="X24" s="15"/>
      <c r="Y24" s="15"/>
      <c r="Z24" s="15"/>
      <c r="AA24" s="15"/>
      <c r="AB24" s="15"/>
      <c r="AC24" s="15"/>
      <c r="AD24" s="15"/>
      <c r="AE24" s="15"/>
      <c r="AF24" s="15"/>
      <c r="AG24" s="15"/>
      <c r="AH24" s="15"/>
      <c r="AI24" s="105"/>
      <c r="AJ24" s="17">
        <f t="shared" si="0"/>
        <v>0</v>
      </c>
      <c r="AK24" s="17">
        <f t="shared" si="1"/>
        <v>0</v>
      </c>
      <c r="AL24" s="18">
        <f t="shared" si="2"/>
        <v>0</v>
      </c>
      <c r="AM24" s="18">
        <f t="shared" si="3"/>
        <v>0</v>
      </c>
      <c r="AN24" s="17">
        <f t="shared" si="4"/>
        <v>0</v>
      </c>
      <c r="AO24" s="18">
        <f t="shared" si="5"/>
        <v>0</v>
      </c>
      <c r="AP24" s="18">
        <f t="shared" si="6"/>
        <v>0</v>
      </c>
      <c r="AQ24" s="17">
        <f t="shared" si="7"/>
        <v>0</v>
      </c>
      <c r="AR24" s="18">
        <f t="shared" si="8"/>
        <v>0</v>
      </c>
      <c r="AS24" s="18">
        <f t="shared" si="9"/>
        <v>0</v>
      </c>
      <c r="AT24" s="17">
        <f t="shared" si="10"/>
        <v>0</v>
      </c>
      <c r="AU24" s="18">
        <f t="shared" si="11"/>
        <v>0</v>
      </c>
      <c r="AV24" s="18">
        <f t="shared" si="12"/>
        <v>0</v>
      </c>
      <c r="AW24" s="18">
        <f t="shared" si="13"/>
        <v>0</v>
      </c>
      <c r="AX24" s="17">
        <f t="shared" si="14"/>
        <v>0</v>
      </c>
      <c r="AY24" s="17">
        <f t="shared" si="15"/>
        <v>0</v>
      </c>
      <c r="AZ24" s="17">
        <f t="shared" si="16"/>
        <v>0</v>
      </c>
      <c r="BA24" s="17">
        <f t="shared" si="17"/>
        <v>0</v>
      </c>
      <c r="BB24" s="17">
        <f t="shared" si="18"/>
        <v>0</v>
      </c>
      <c r="BC24" s="17">
        <f t="shared" si="19"/>
        <v>0</v>
      </c>
      <c r="BD24" s="17">
        <f t="shared" si="20"/>
        <v>0</v>
      </c>
      <c r="BE24" s="17">
        <f t="shared" si="21"/>
        <v>0</v>
      </c>
      <c r="BF24" s="17">
        <f t="shared" si="22"/>
        <v>0</v>
      </c>
      <c r="BG24" s="17">
        <f t="shared" si="23"/>
        <v>0</v>
      </c>
      <c r="BH24" s="17">
        <f t="shared" si="24"/>
        <v>0</v>
      </c>
      <c r="BI24" s="17">
        <f t="shared" si="25"/>
        <v>0</v>
      </c>
      <c r="BJ24" s="17">
        <f t="shared" si="26"/>
        <v>0</v>
      </c>
      <c r="BK24" s="17">
        <f t="shared" si="27"/>
        <v>0</v>
      </c>
      <c r="BL24" s="17">
        <f t="shared" si="28"/>
        <v>0</v>
      </c>
      <c r="BM24" s="17">
        <f t="shared" si="29"/>
        <v>0</v>
      </c>
    </row>
    <row r="25" spans="2:65" ht="36" customHeight="1">
      <c r="B25" s="104"/>
      <c r="C25" s="14"/>
      <c r="D25" s="14"/>
      <c r="E25" s="53"/>
      <c r="F25" s="15"/>
      <c r="G25" s="15"/>
      <c r="H25" s="16"/>
      <c r="I25" s="16"/>
      <c r="J25" s="16"/>
      <c r="K25" s="16"/>
      <c r="L25" s="16"/>
      <c r="M25" s="16"/>
      <c r="N25" s="16"/>
      <c r="O25" s="16"/>
      <c r="P25" s="16"/>
      <c r="Q25" s="16"/>
      <c r="R25" s="16"/>
      <c r="S25" s="16"/>
      <c r="T25" s="15"/>
      <c r="U25" s="15"/>
      <c r="V25" s="15"/>
      <c r="W25" s="15"/>
      <c r="X25" s="15"/>
      <c r="Y25" s="15"/>
      <c r="Z25" s="15"/>
      <c r="AA25" s="15"/>
      <c r="AB25" s="15"/>
      <c r="AC25" s="15"/>
      <c r="AD25" s="15"/>
      <c r="AE25" s="15"/>
      <c r="AF25" s="15"/>
      <c r="AG25" s="15"/>
      <c r="AH25" s="15"/>
      <c r="AI25" s="105"/>
      <c r="AJ25" s="17">
        <f t="shared" si="0"/>
        <v>0</v>
      </c>
      <c r="AK25" s="17">
        <f t="shared" si="1"/>
        <v>0</v>
      </c>
      <c r="AL25" s="18">
        <f t="shared" si="2"/>
        <v>0</v>
      </c>
      <c r="AM25" s="18">
        <f t="shared" si="3"/>
        <v>0</v>
      </c>
      <c r="AN25" s="17">
        <f t="shared" si="4"/>
        <v>0</v>
      </c>
      <c r="AO25" s="18">
        <f t="shared" si="5"/>
        <v>0</v>
      </c>
      <c r="AP25" s="18">
        <f t="shared" si="6"/>
        <v>0</v>
      </c>
      <c r="AQ25" s="17">
        <f t="shared" si="7"/>
        <v>0</v>
      </c>
      <c r="AR25" s="18">
        <f t="shared" si="8"/>
        <v>0</v>
      </c>
      <c r="AS25" s="18">
        <f t="shared" si="9"/>
        <v>0</v>
      </c>
      <c r="AT25" s="17">
        <f t="shared" si="10"/>
        <v>0</v>
      </c>
      <c r="AU25" s="18">
        <f t="shared" si="11"/>
        <v>0</v>
      </c>
      <c r="AV25" s="18">
        <f t="shared" si="12"/>
        <v>0</v>
      </c>
      <c r="AW25" s="18">
        <f t="shared" si="13"/>
        <v>0</v>
      </c>
      <c r="AX25" s="17">
        <f t="shared" si="14"/>
        <v>0</v>
      </c>
      <c r="AY25" s="17">
        <f t="shared" si="15"/>
        <v>0</v>
      </c>
      <c r="AZ25" s="17">
        <f t="shared" si="16"/>
        <v>0</v>
      </c>
      <c r="BA25" s="17">
        <f t="shared" si="17"/>
        <v>0</v>
      </c>
      <c r="BB25" s="17">
        <f t="shared" si="18"/>
        <v>0</v>
      </c>
      <c r="BC25" s="17">
        <f t="shared" si="19"/>
        <v>0</v>
      </c>
      <c r="BD25" s="17">
        <f t="shared" si="20"/>
        <v>0</v>
      </c>
      <c r="BE25" s="17">
        <f t="shared" si="21"/>
        <v>0</v>
      </c>
      <c r="BF25" s="17">
        <f t="shared" si="22"/>
        <v>0</v>
      </c>
      <c r="BG25" s="17">
        <f t="shared" si="23"/>
        <v>0</v>
      </c>
      <c r="BH25" s="17">
        <f t="shared" si="24"/>
        <v>0</v>
      </c>
      <c r="BI25" s="17">
        <f t="shared" si="25"/>
        <v>0</v>
      </c>
      <c r="BJ25" s="17">
        <f t="shared" si="26"/>
        <v>0</v>
      </c>
      <c r="BK25" s="17">
        <f t="shared" si="27"/>
        <v>0</v>
      </c>
      <c r="BL25" s="17">
        <f t="shared" si="28"/>
        <v>0</v>
      </c>
      <c r="BM25" s="17">
        <f t="shared" si="29"/>
        <v>0</v>
      </c>
    </row>
    <row r="26" spans="2:65" ht="36.75" customHeight="1">
      <c r="B26" s="106"/>
      <c r="C26" s="107"/>
      <c r="D26" s="107"/>
      <c r="E26" s="108"/>
      <c r="F26" s="109"/>
      <c r="G26" s="109"/>
      <c r="H26" s="110"/>
      <c r="I26" s="110"/>
      <c r="J26" s="110"/>
      <c r="K26" s="110"/>
      <c r="L26" s="110"/>
      <c r="M26" s="110"/>
      <c r="N26" s="110"/>
      <c r="O26" s="110"/>
      <c r="P26" s="110"/>
      <c r="Q26" s="110"/>
      <c r="R26" s="110"/>
      <c r="S26" s="110"/>
      <c r="T26" s="109"/>
      <c r="U26" s="109"/>
      <c r="V26" s="109"/>
      <c r="W26" s="109"/>
      <c r="X26" s="109"/>
      <c r="Y26" s="109"/>
      <c r="Z26" s="109"/>
      <c r="AA26" s="109"/>
      <c r="AB26" s="109"/>
      <c r="AC26" s="109"/>
      <c r="AD26" s="109"/>
      <c r="AE26" s="109"/>
      <c r="AF26" s="109"/>
      <c r="AG26" s="109"/>
      <c r="AH26" s="109"/>
      <c r="AI26" s="111"/>
      <c r="AJ26" s="17">
        <f t="shared" si="0"/>
        <v>0</v>
      </c>
      <c r="AK26" s="17">
        <f t="shared" si="1"/>
        <v>0</v>
      </c>
      <c r="AL26" s="18">
        <f t="shared" si="2"/>
        <v>0</v>
      </c>
      <c r="AM26" s="18">
        <f t="shared" si="3"/>
        <v>0</v>
      </c>
      <c r="AN26" s="17">
        <f t="shared" si="4"/>
        <v>0</v>
      </c>
      <c r="AO26" s="18">
        <f t="shared" si="5"/>
        <v>0</v>
      </c>
      <c r="AP26" s="18">
        <f t="shared" si="6"/>
        <v>0</v>
      </c>
      <c r="AQ26" s="17">
        <f t="shared" si="7"/>
        <v>0</v>
      </c>
      <c r="AR26" s="18">
        <f t="shared" si="8"/>
        <v>0</v>
      </c>
      <c r="AS26" s="18">
        <f t="shared" si="9"/>
        <v>0</v>
      </c>
      <c r="AT26" s="17">
        <f t="shared" si="10"/>
        <v>0</v>
      </c>
      <c r="AU26" s="18">
        <f t="shared" si="11"/>
        <v>0</v>
      </c>
      <c r="AV26" s="18">
        <f t="shared" si="12"/>
        <v>0</v>
      </c>
      <c r="AW26" s="18">
        <f t="shared" si="13"/>
        <v>0</v>
      </c>
      <c r="AX26" s="17">
        <f t="shared" si="14"/>
        <v>0</v>
      </c>
      <c r="AY26" s="17">
        <f t="shared" si="15"/>
        <v>0</v>
      </c>
      <c r="AZ26" s="17">
        <f t="shared" si="16"/>
        <v>0</v>
      </c>
      <c r="BA26" s="17">
        <f t="shared" si="17"/>
        <v>0</v>
      </c>
      <c r="BB26" s="17">
        <f t="shared" si="18"/>
        <v>0</v>
      </c>
      <c r="BC26" s="17">
        <f t="shared" si="19"/>
        <v>0</v>
      </c>
      <c r="BD26" s="17">
        <f t="shared" si="20"/>
        <v>0</v>
      </c>
      <c r="BE26" s="17">
        <f t="shared" si="21"/>
        <v>0</v>
      </c>
      <c r="BF26" s="17">
        <f t="shared" si="22"/>
        <v>0</v>
      </c>
      <c r="BG26" s="17">
        <f t="shared" si="23"/>
        <v>0</v>
      </c>
      <c r="BH26" s="17">
        <f t="shared" si="24"/>
        <v>0</v>
      </c>
      <c r="BI26" s="17">
        <f t="shared" si="25"/>
        <v>0</v>
      </c>
      <c r="BJ26" s="17">
        <f t="shared" si="26"/>
        <v>0</v>
      </c>
      <c r="BK26" s="17">
        <f t="shared" si="27"/>
        <v>0</v>
      </c>
      <c r="BL26" s="17">
        <f t="shared" si="28"/>
        <v>0</v>
      </c>
      <c r="BM26" s="17">
        <f t="shared" si="29"/>
        <v>0</v>
      </c>
    </row>
    <row r="29" spans="2:65" ht="15.5" hidden="1">
      <c r="B29" s="48" t="s">
        <v>72</v>
      </c>
    </row>
    <row r="30" spans="2:65" ht="15.5" hidden="1">
      <c r="B30" s="30" t="s">
        <v>7</v>
      </c>
    </row>
    <row r="31" spans="2:65" ht="15.5" hidden="1">
      <c r="B31" s="30" t="s">
        <v>8</v>
      </c>
    </row>
    <row r="32" spans="2:65" ht="15.5" hidden="1">
      <c r="B32" s="30" t="s">
        <v>9</v>
      </c>
    </row>
    <row r="33" spans="2:2" ht="15.5" hidden="1">
      <c r="B33" s="30" t="s">
        <v>33</v>
      </c>
    </row>
    <row r="34" spans="2:2" ht="15.5" hidden="1">
      <c r="B34" s="30" t="s">
        <v>19</v>
      </c>
    </row>
    <row r="35" spans="2:2" ht="15.5" hidden="1">
      <c r="B35" s="30" t="s">
        <v>22</v>
      </c>
    </row>
    <row r="36" spans="2:2" ht="15.5" hidden="1">
      <c r="B36" s="30" t="s">
        <v>20</v>
      </c>
    </row>
    <row r="37" spans="2:2" ht="15.5" hidden="1">
      <c r="B37" s="30" t="s">
        <v>69</v>
      </c>
    </row>
    <row r="38" spans="2:2" ht="15.5" hidden="1">
      <c r="B38" s="30" t="s">
        <v>23</v>
      </c>
    </row>
  </sheetData>
  <dataConsolidate/>
  <conditionalFormatting sqref="C13:C26">
    <cfRule type="expression" dxfId="149" priority="117">
      <formula>NOT(ISBLANK($B13))</formula>
    </cfRule>
  </conditionalFormatting>
  <conditionalFormatting sqref="H13:H26">
    <cfRule type="expression" dxfId="148" priority="96">
      <formula>OR($B13="Affordable Housing and Transportation",$B13="Transit",$B13="Car Sharing and Mobility Enhancement",$B13="Waste Diversion of Recycled Fiber, Plastic and Glass",$B13="Organic Waste Diversion and Food Waste Prevention",$B13="Agricultural Land Conservation")</formula>
    </cfRule>
  </conditionalFormatting>
  <conditionalFormatting sqref="K13:K26">
    <cfRule type="expression" dxfId="147" priority="94">
      <formula>OR($B13="Affordable Housing and Transportation",$B13="Transit",$B13="Car Sharing and Mobility Enhancement",$B13="Waste Diversion of Recycled Fiber, Plastic and Glass",$B13="Organic Waste Diversion and Food Waste Prevention",$B13="Agricultural Land Conservation")</formula>
    </cfRule>
  </conditionalFormatting>
  <conditionalFormatting sqref="N13:N26">
    <cfRule type="expression" dxfId="146" priority="93">
      <formula>OR($B13="Affordable Housing and Transportation",$B13="Transit",$B13="Car Sharing and Mobility Enhancement",$B13="Waste Diversion of Recycled Fiber, Plastic and Glass",$B13="Organic Waste Diversion and Food Waste Prevention",$B13="Agricultural Land Conservation")</formula>
    </cfRule>
  </conditionalFormatting>
  <conditionalFormatting sqref="R13:R26">
    <cfRule type="expression" dxfId="145" priority="92">
      <formula>OR($B13="Organic Waste Diversion and Food Waste Prevention")</formula>
    </cfRule>
  </conditionalFormatting>
  <conditionalFormatting sqref="S13:S26">
    <cfRule type="expression" dxfId="144" priority="91">
      <formula>OR($B13="Affordable Housing and Transportation")</formula>
    </cfRule>
  </conditionalFormatting>
  <conditionalFormatting sqref="T13:T26">
    <cfRule type="expression" dxfId="143" priority="90">
      <formula>OR($B13="Affordable Housing and Transportation",$B13="Transit",$B13="Car Sharing and Mobility Enhancement",$B13="Urban Greening",$B13="Organic Waste Diversion and Food Waste Prevention",$B13="Agricultural Land Conservation")</formula>
    </cfRule>
  </conditionalFormatting>
  <conditionalFormatting sqref="U13:U26">
    <cfRule type="expression" dxfId="142" priority="89">
      <formula>OR($B13="Affordable Housing and Transportation",$B13="Transit",$B13="Car Sharing and Mobility Enhancement",$B13="Urban Greening",$B13="Organic Waste Diversion and Food Waste Prevention",$B13="Agricultural Land Conservation")</formula>
    </cfRule>
  </conditionalFormatting>
  <conditionalFormatting sqref="W13:W26">
    <cfRule type="expression" dxfId="141" priority="84">
      <formula>OR($B13="Urban Greening",$B13="Residential Energy Efficiency and Solar PV",$B13="Water-Energy Efficiency")</formula>
    </cfRule>
  </conditionalFormatting>
  <conditionalFormatting sqref="X13:X26">
    <cfRule type="expression" dxfId="140" priority="83">
      <formula>OR($B13="Transit",$B13="Affordable Housing and Transportation",$B13="Residential Energy Efficiency and Solar PV",$B13="Community Solar PV",$B13="Organic Waste Diversion and Food Waste Prevention")</formula>
    </cfRule>
  </conditionalFormatting>
  <conditionalFormatting sqref="AB13:AB26">
    <cfRule type="expression" dxfId="139" priority="82">
      <formula>OR($B13="Waste Diversion of Recycled Fiber, Plastic and Glass",$B13="Waste Diversion",$B13="Organic Waste Diversion and Food Waste Prevention")</formula>
    </cfRule>
  </conditionalFormatting>
  <conditionalFormatting sqref="AD13:AD26">
    <cfRule type="expression" dxfId="138" priority="81">
      <formula>OR($B13="Organic Waste Diversion and Food Waste Prevention")</formula>
    </cfRule>
  </conditionalFormatting>
  <conditionalFormatting sqref="AF13:AF26">
    <cfRule type="expression" dxfId="137" priority="80">
      <formula>OR($B13="Urban Greening")</formula>
    </cfRule>
  </conditionalFormatting>
  <conditionalFormatting sqref="AG13:AG26">
    <cfRule type="expression" dxfId="136" priority="79">
      <formula>OR($B13="Organic Waste Diversion and Food Waste Prevention",$B13="Agricultural Land Conservation")</formula>
    </cfRule>
  </conditionalFormatting>
  <conditionalFormatting sqref="AC13:AC26">
    <cfRule type="expression" dxfId="135" priority="59">
      <formula>OR($B13="Organic Waste Diversion and Food Waste Prevention")</formula>
    </cfRule>
  </conditionalFormatting>
  <conditionalFormatting sqref="AA13:AA26">
    <cfRule type="expression" dxfId="134" priority="58">
      <formula>OR($B13="Urban Greening",$B13="Water-Energy Efficiency",$B13="Residential Energy Efficiency and Solar PV")</formula>
    </cfRule>
  </conditionalFormatting>
  <conditionalFormatting sqref="AH13:AH26">
    <cfRule type="expression" dxfId="133" priority="57">
      <formula>OR($B13="Transit",$B13="Affordable Housing and Transportation",$B13="Car Sharing and Mobility Enhancement",$B13="Urban Greening",$B13="Agricultural Land Conservation")</formula>
    </cfRule>
  </conditionalFormatting>
  <conditionalFormatting sqref="AI13:AI26">
    <cfRule type="expression" dxfId="132" priority="55">
      <formula>OR($B13="Transit",$B13="Affordable Housing and Transportation",$B13="Car Sharing and Mobility Enhancement",$B13="Urban Greening",$B13="Residential Energy Efficiency and Solar PV",$B13="Community Solar PV",$B13="Organic Waste Diversion and Food Waste Prevention")</formula>
    </cfRule>
  </conditionalFormatting>
  <conditionalFormatting sqref="I13:I26">
    <cfRule type="expression" dxfId="131" priority="54">
      <formula>OR($B13="Affordable Housing and Transportation",$B13="Residential Energy Efficiency and Solar PV",$B13="Community Solar PV",$B13="Organic Waste Diversion and Food Waste Prevention")</formula>
    </cfRule>
  </conditionalFormatting>
  <conditionalFormatting sqref="L13:L26">
    <cfRule type="expression" dxfId="130" priority="53">
      <formula>OR($B13="Affordable Housing and Transportation",$B13="Residential Energy Efficiency and Solar PV",$B13="Community Solar PV",$B13="Organic Waste Diversion and Food Waste Prevention")</formula>
    </cfRule>
  </conditionalFormatting>
  <conditionalFormatting sqref="O13:O26">
    <cfRule type="expression" dxfId="129" priority="52">
      <formula>OR($B13="Affordable Housing and Transportation",$B13="Residential Energy Efficiency and Solar PV",$B13="Community Solar PV",$B13="Organic Waste Diversion and Food Waste Prevention")</formula>
    </cfRule>
  </conditionalFormatting>
  <conditionalFormatting sqref="Q13:Q26">
    <cfRule type="expression" dxfId="128" priority="49">
      <formula>OR($B13="Affordable Housing and Transportation",$B13="Transit",$B13="Car Sharing and Mobility Enhancement",$B13="Organic Waste Diversion and Food Waste Prevention",$B13="Agricultural Land Conservation")</formula>
    </cfRule>
  </conditionalFormatting>
  <conditionalFormatting sqref="Y13:Y26">
    <cfRule type="expression" dxfId="127" priority="48">
      <formula>OR($B13="Organic Waste Diversion and Food Waste Prevention")</formula>
    </cfRule>
  </conditionalFormatting>
  <conditionalFormatting sqref="Z13:Z26">
    <cfRule type="expression" dxfId="126" priority="47">
      <formula>OR($B13="Organic Waste Diversion and Food Waste Prevention")</formula>
    </cfRule>
  </conditionalFormatting>
  <conditionalFormatting sqref="AE13:AE26">
    <cfRule type="expression" dxfId="125" priority="46">
      <formula>OR($B13="Organic Waste Diversion and Food Waste Prevention")</formula>
    </cfRule>
  </conditionalFormatting>
  <conditionalFormatting sqref="AJ13:AJ26">
    <cfRule type="expression" dxfId="124" priority="45">
      <formula>NOT(ISBLANK($B13))</formula>
    </cfRule>
  </conditionalFormatting>
  <conditionalFormatting sqref="AL13:AL26">
    <cfRule type="expression" dxfId="123" priority="44">
      <formula>OR($B13="Affordable Housing and Transportation",$B13="Transit",$B13="Car Sharing and Mobility Enhancement",$B13="Waste Diversion of Recycled Fiber, Plastic and Glass",$B13="Organic Waste Diversion and Food Waste Prevention")</formula>
    </cfRule>
  </conditionalFormatting>
  <conditionalFormatting sqref="AM13:AM26">
    <cfRule type="expression" dxfId="122" priority="43">
      <formula>OR($B13="Affordable Housing and Transportation",$B13="Residential Energy Efficiency and Solar PV",$B13="Community Solar PV",$B13="Organic Waste Diversion and Food Waste Prevention")</formula>
    </cfRule>
  </conditionalFormatting>
  <conditionalFormatting sqref="AO13:AO26">
    <cfRule type="expression" dxfId="121" priority="42">
      <formula>OR($B13="Affordable Housing and Transportation",$B13="Transit",$B13="Car Sharing and Mobility Enhancement",$B13="Waste Diversion of Recycled Fiber, Plastic and Glass",$B13="Organic Waste Diversion and Food Waste Prevention")</formula>
    </cfRule>
  </conditionalFormatting>
  <conditionalFormatting sqref="AP13:AP26">
    <cfRule type="expression" dxfId="120" priority="41">
      <formula>OR($B13="Affordable Housing and Transportation",$B13="Residential Energy Efficiency and Solar PV",$B13="Community Solar PV",$B13="Organic Waste Diversion and Food Waste Prevention")</formula>
    </cfRule>
  </conditionalFormatting>
  <conditionalFormatting sqref="AR13:AR26">
    <cfRule type="expression" dxfId="119" priority="40">
      <formula>OR($B13="Affordable Housing and Transportation",$B13="Transit",$B13="Car Sharing and Mobility Enhancement",$B13="Waste Diversion of Recycled Fiber, Plastic and Glass",$B13="Organic Waste Diversion and Food Waste Prevention")</formula>
    </cfRule>
  </conditionalFormatting>
  <conditionalFormatting sqref="D13:D26">
    <cfRule type="expression" dxfId="118" priority="39">
      <formula>NOT(ISBLANK($B13))</formula>
    </cfRule>
  </conditionalFormatting>
  <conditionalFormatting sqref="E13:E26">
    <cfRule type="expression" dxfId="117" priority="38">
      <formula>NOT(ISBLANK($B13))</formula>
    </cfRule>
  </conditionalFormatting>
  <conditionalFormatting sqref="F13:F26">
    <cfRule type="expression" dxfId="116" priority="37">
      <formula>NOT(ISBLANK($B13))</formula>
    </cfRule>
  </conditionalFormatting>
  <conditionalFormatting sqref="AS13:AS26">
    <cfRule type="expression" dxfId="115" priority="36">
      <formula>OR($B13="Affordable Housing and Transportation",$B13="Residential Energy Efficiency and Solar PV",$B13="Community Solar PV",$B13="Organic Waste Diversion and Food Waste Prevention")</formula>
    </cfRule>
  </conditionalFormatting>
  <conditionalFormatting sqref="AU13:AU26">
    <cfRule type="expression" dxfId="114" priority="35">
      <formula>OR($B13="Affordable Housing and Transportation",$B13="Transit",$B13="Car Sharing and Mobility Enhancement",$B13="Waste Diversion of Recycled Fiber, Plastic and Glass",$B13="Organic Waste Diversion and Food Waste Prevention",$B13="Agricultural Land Conservation")</formula>
    </cfRule>
  </conditionalFormatting>
  <conditionalFormatting sqref="AV13:AV26">
    <cfRule type="expression" dxfId="113" priority="34">
      <formula>OR($B13="Organic Waste Diversion and Food Waste Prevention")</formula>
    </cfRule>
  </conditionalFormatting>
  <conditionalFormatting sqref="AW13:AW26">
    <cfRule type="expression" dxfId="112" priority="33">
      <formula>OR($B13="Affordable Housing and Transportation")</formula>
    </cfRule>
  </conditionalFormatting>
  <conditionalFormatting sqref="AX13:AX26">
    <cfRule type="expression" dxfId="111" priority="32">
      <formula>OR($B13="Car Sharing and Mobility Enhancement",$B13="Affordable Housing and Transportation",$B13="Transit",$B13="Urban Greening",$B13="Organic Waste Diversion and Food Waste Prevention")</formula>
    </cfRule>
  </conditionalFormatting>
  <conditionalFormatting sqref="AY13:AY26">
    <cfRule type="expression" dxfId="110" priority="31">
      <formula>OR($B13="Car Sharing and Mobility Enhancement",$B13="Affordable Housing and Transportation",$B13="Transit",$B13="Urban Greening",$B13="Organic Waste Diversion and Food Waste Prevention")</formula>
    </cfRule>
  </conditionalFormatting>
  <conditionalFormatting sqref="AZ13:AZ26">
    <cfRule type="expression" dxfId="109" priority="28">
      <formula>OR($B13="Car Sharing and Mobility Enhancement",$B13="Transit",$B13="Urban Greening",$B13="Residential Energy Efficiency and Solar PV",$B13="Water-Energy Efficiency",$B13="Organic Waste Diversion and Food Waste Prevention")</formula>
    </cfRule>
  </conditionalFormatting>
  <conditionalFormatting sqref="BA13:BA26">
    <cfRule type="expression" dxfId="108" priority="27">
      <formula>OR($B13="Urban Greening",$B13="Residential Energy Efficiency and Solar PV",$B13="Water-Energy Efficiency")</formula>
    </cfRule>
  </conditionalFormatting>
  <conditionalFormatting sqref="BB13:BB26">
    <cfRule type="expression" dxfId="107" priority="26">
      <formula>OR($B13="Transit",$B13="Affordable Housing and Transportation",$B13="Residential Energy Efficiency and Solar PV",$B13="Community Solar PV",$B13="Organic Waste Diversion and Food Waste Prevention")</formula>
    </cfRule>
  </conditionalFormatting>
  <conditionalFormatting sqref="BC13:BC26">
    <cfRule type="expression" dxfId="106" priority="25">
      <formula>OR($B13="Organic Waste Diversion and Food Waste Prevention")</formula>
    </cfRule>
  </conditionalFormatting>
  <conditionalFormatting sqref="BD13:BD26">
    <cfRule type="expression" dxfId="105" priority="24">
      <formula>OR($B13="Organic Waste Diversion and Food Waste Prevention")</formula>
    </cfRule>
  </conditionalFormatting>
  <conditionalFormatting sqref="BE13:BE26">
    <cfRule type="expression" dxfId="104" priority="23">
      <formula>OR($B13="Urban Greening",$B13="Water-Energy Efficiency",$B13="Residential Energy Efficiency and Solar PV")</formula>
    </cfRule>
  </conditionalFormatting>
  <conditionalFormatting sqref="BF13:BF26">
    <cfRule type="expression" dxfId="103" priority="22">
      <formula>OR($B13="Waste Diversion of Recycled Fiber, Plastic and Glass",$B13="Waste Diversion",$B13="Organic Waste Diversion and Food Waste Prevention")</formula>
    </cfRule>
  </conditionalFormatting>
  <conditionalFormatting sqref="BG13:BG26">
    <cfRule type="expression" dxfId="102" priority="21">
      <formula>OR($B13="Organic Waste Diversion and Food Waste Prevention")</formula>
    </cfRule>
  </conditionalFormatting>
  <conditionalFormatting sqref="BH13:BH26">
    <cfRule type="expression" dxfId="101" priority="20">
      <formula>OR($B13="Organic Waste Diversion and Food Waste Prevention")</formula>
    </cfRule>
  </conditionalFormatting>
  <conditionalFormatting sqref="BI13:BI26">
    <cfRule type="expression" dxfId="100" priority="19">
      <formula>OR($B13="Organic Waste Diversion and Food Waste Prevention")</formula>
    </cfRule>
  </conditionalFormatting>
  <conditionalFormatting sqref="BJ13:BJ26">
    <cfRule type="expression" dxfId="99" priority="18">
      <formula>OR($B13="Urban Greening")</formula>
    </cfRule>
  </conditionalFormatting>
  <conditionalFormatting sqref="BK13:BK26">
    <cfRule type="expression" dxfId="98" priority="15">
      <formula>OR($B13="Organic Waste Diversion and Food Waste Prevention")</formula>
    </cfRule>
  </conditionalFormatting>
  <conditionalFormatting sqref="BL13:BL26">
    <cfRule type="expression" dxfId="97" priority="14">
      <formula>OR($B13="Car Sharing and Mobility Enhancement",$B13="Transit",$B13="Affordable Housing and Transportation",$B13="Urban Greening",$B13="Agricultural Land Conservation")</formula>
    </cfRule>
  </conditionalFormatting>
  <conditionalFormatting sqref="BM13:BM26">
    <cfRule type="expression" dxfId="96" priority="13">
      <formula>OR($B13="Car Sharing and Mobility Enhancement",$B13="Transit",$B13="Affordable Housing and Transportation",$B13="Urban Greening",$B13="Residential Energy Efficiency and Solar PV",$B13="Community Solar PV",$B13="Organic Waste Diversion and Food Waste Prevention")</formula>
    </cfRule>
  </conditionalFormatting>
  <conditionalFormatting sqref="G13:G26">
    <cfRule type="expression" dxfId="95" priority="12">
      <formula>OR($B13="Urban Greening")</formula>
    </cfRule>
  </conditionalFormatting>
  <conditionalFormatting sqref="J13:J26">
    <cfRule type="expression" dxfId="94" priority="11">
      <formula>OR($B13="Urban Greening")</formula>
    </cfRule>
  </conditionalFormatting>
  <conditionalFormatting sqref="M13:M26">
    <cfRule type="expression" dxfId="93" priority="10">
      <formula>OR($B13="Urban Greening")</formula>
    </cfRule>
  </conditionalFormatting>
  <conditionalFormatting sqref="P13:P26">
    <cfRule type="expression" dxfId="92" priority="9">
      <formula>OR($B13="Urban Greening")</formula>
    </cfRule>
  </conditionalFormatting>
  <conditionalFormatting sqref="AK13:AK26">
    <cfRule type="expression" dxfId="91" priority="8">
      <formula>NOT(OR(ISBLANK($B13),$B13="Water-Energy Efficiency"))</formula>
    </cfRule>
  </conditionalFormatting>
  <conditionalFormatting sqref="AN13:AN26">
    <cfRule type="expression" dxfId="90" priority="3">
      <formula>NOT(OR(ISBLANK($B13),$B13="Water-Energy Efficiency"))</formula>
    </cfRule>
  </conditionalFormatting>
  <conditionalFormatting sqref="AQ13:AQ26">
    <cfRule type="expression" dxfId="89" priority="2">
      <formula>NOT(OR(ISBLANK($B13),$B13="Water-Energy Efficiency"))</formula>
    </cfRule>
  </conditionalFormatting>
  <conditionalFormatting sqref="AT13:AT26">
    <cfRule type="expression" dxfId="88" priority="1">
      <formula>NOT(OR(ISBLANK($B13),$B13="Water-Energy Efficiency"))</formula>
    </cfRule>
  </conditionalFormatting>
  <dataValidations count="2">
    <dataValidation type="list" allowBlank="1" showInputMessage="1" showErrorMessage="1" sqref="B13:B26" xr:uid="{00000000-0002-0000-0200-000000000000}">
      <formula1>Methodologies</formula1>
    </dataValidation>
    <dataValidation type="textLength" allowBlank="1" showInputMessage="1" showErrorMessage="1" sqref="B4:B6 C9 B1:B2 D13:D1048576 D1:D11 E1:E11 E13:E1048576" xr:uid="{6C6ACE2E-274C-47CC-8213-272D46413DF7}">
      <formula1>0</formula1>
      <formula2>0</formula2>
    </dataValidation>
  </dataValidations>
  <printOptions horizontalCentered="1"/>
  <pageMargins left="0.5" right="0.5" top="0.75" bottom="0.75" header="0.3" footer="0.3"/>
  <pageSetup scale="73" fitToWidth="0" orientation="landscape" r:id="rId1"/>
  <headerFooter>
    <oddFooter>&amp;L&amp;"Avenir LT Std 55 Roman,Regular"&amp;12February 23, 2022&amp;C&amp;"Avenir LT Std 55 Roman,Regular"&amp;12Page &amp;P of &amp;N&amp;R&amp;"Avenir LT Std 55 Roman,Regular"&amp;12&amp;A</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14999847407452621"/>
  </sheetPr>
  <dimension ref="B1:Y28"/>
  <sheetViews>
    <sheetView showGridLines="0" showRuler="0" zoomScaleNormal="100" zoomScaleSheetLayoutView="100" workbookViewId="0">
      <selection activeCell="B8" sqref="B8"/>
    </sheetView>
  </sheetViews>
  <sheetFormatPr defaultColWidth="9.1796875" defaultRowHeight="13"/>
  <cols>
    <col min="1" max="1" width="3.54296875" style="19" customWidth="1"/>
    <col min="2" max="2" width="50.54296875" style="19" customWidth="1"/>
    <col min="3" max="4" width="37.54296875" style="19" customWidth="1"/>
    <col min="5" max="5" width="14.1796875" style="19" customWidth="1"/>
    <col min="6" max="6" width="31.54296875" style="19" customWidth="1"/>
    <col min="7" max="16384" width="9.1796875" style="19"/>
  </cols>
  <sheetData>
    <row r="1" spans="2:25" s="2" customFormat="1" ht="20.149999999999999" customHeight="1">
      <c r="B1" s="70" t="s">
        <v>0</v>
      </c>
      <c r="C1" s="70"/>
      <c r="D1" s="71"/>
      <c r="E1" s="71"/>
      <c r="F1" s="71"/>
    </row>
    <row r="2" spans="2:25" s="2" customFormat="1" ht="20.149999999999999" customHeight="1">
      <c r="B2" s="72"/>
      <c r="C2" s="72"/>
      <c r="D2" s="71"/>
      <c r="E2" s="71"/>
      <c r="F2" s="71"/>
    </row>
    <row r="3" spans="2:25" s="2" customFormat="1" ht="20.149999999999999" customHeight="1">
      <c r="B3" s="70" t="s">
        <v>186</v>
      </c>
      <c r="C3" s="70"/>
      <c r="D3" s="71"/>
      <c r="E3" s="71"/>
      <c r="F3" s="71"/>
    </row>
    <row r="4" spans="2:25" s="2" customFormat="1" ht="20.149999999999999" customHeight="1">
      <c r="B4" s="75" t="s">
        <v>3</v>
      </c>
      <c r="C4" s="75"/>
      <c r="D4" s="71"/>
      <c r="E4" s="71"/>
      <c r="F4" s="71"/>
    </row>
    <row r="5" spans="2:25" s="2" customFormat="1" ht="20.149999999999999" customHeight="1">
      <c r="B5" s="76"/>
      <c r="C5" s="76"/>
      <c r="D5" s="71"/>
      <c r="E5" s="71"/>
      <c r="F5" s="71"/>
    </row>
    <row r="6" spans="2:25" s="2" customFormat="1" ht="20.149999999999999" customHeight="1">
      <c r="B6" s="76" t="s">
        <v>5</v>
      </c>
      <c r="C6" s="76"/>
      <c r="D6" s="71"/>
      <c r="E6" s="71"/>
      <c r="F6" s="71"/>
    </row>
    <row r="7" spans="2:25" s="2" customFormat="1" ht="20.149999999999999" customHeight="1">
      <c r="C7" s="1"/>
    </row>
    <row r="8" spans="2:25" s="2" customFormat="1" ht="20.149999999999999" customHeight="1">
      <c r="B8" s="6" t="s">
        <v>2</v>
      </c>
      <c r="C8" s="163" t="str">
        <f>IF(ProjectName="","",ProjectName)</f>
        <v/>
      </c>
      <c r="D8" s="164"/>
      <c r="E8" s="10"/>
      <c r="F8" s="10"/>
      <c r="G8" s="10"/>
      <c r="H8" s="10"/>
      <c r="I8" s="10"/>
      <c r="J8" s="10"/>
      <c r="K8" s="10"/>
      <c r="L8" s="10"/>
      <c r="M8" s="10"/>
      <c r="N8" s="10"/>
      <c r="O8" s="10"/>
      <c r="P8" s="10"/>
      <c r="Q8" s="10"/>
      <c r="R8" s="10"/>
      <c r="S8" s="10"/>
      <c r="T8" s="10"/>
      <c r="U8" s="10"/>
      <c r="V8" s="10"/>
      <c r="W8" s="20"/>
      <c r="X8" s="20"/>
      <c r="Y8" s="10"/>
    </row>
    <row r="9" spans="2:25" s="2" customFormat="1" ht="20.149999999999999" customHeight="1">
      <c r="B9" s="11"/>
      <c r="C9" s="10"/>
      <c r="D9" s="10"/>
    </row>
    <row r="10" spans="2:25" s="2" customFormat="1" ht="20.149999999999999" customHeight="1">
      <c r="B10" s="12" t="s">
        <v>167</v>
      </c>
    </row>
    <row r="11" spans="2:25" ht="75" customHeight="1">
      <c r="B11" s="112" t="s">
        <v>6</v>
      </c>
      <c r="C11" s="121" t="s">
        <v>73</v>
      </c>
      <c r="D11" s="21"/>
    </row>
    <row r="12" spans="2:25" s="2" customFormat="1" ht="38.15" customHeight="1">
      <c r="B12" s="118" t="s">
        <v>7</v>
      </c>
      <c r="C12" s="120">
        <f>SUMIF(Inputs!$B$13:$B$26,"Affordable Housing and Transportation",Inputs!$AJ$13:$AJ$26)</f>
        <v>0</v>
      </c>
      <c r="D12" s="23"/>
    </row>
    <row r="13" spans="2:25" s="2" customFormat="1" ht="38.15" customHeight="1">
      <c r="B13" s="118" t="s">
        <v>8</v>
      </c>
      <c r="C13" s="120">
        <f>SUMIF(Inputs!$B$13:$B$26,"Transit",Inputs!$AJ$13:$AJ$26)</f>
        <v>0</v>
      </c>
      <c r="D13" s="23"/>
    </row>
    <row r="14" spans="2:25" s="2" customFormat="1" ht="38.15" customHeight="1">
      <c r="B14" s="118" t="s">
        <v>9</v>
      </c>
      <c r="C14" s="120">
        <f>SUMIF(Inputs!$B$13:$B$26,"Car Sharing and Mobility Enhancement",Inputs!$AJ$13:$AJ$26)</f>
        <v>0</v>
      </c>
      <c r="D14" s="23"/>
    </row>
    <row r="15" spans="2:25" s="2" customFormat="1" ht="38.15" customHeight="1">
      <c r="B15" s="118" t="s">
        <v>33</v>
      </c>
      <c r="C15" s="120">
        <f>SUMIF(Inputs!$B$13:$B$26,"Urban Greening",Inputs!$AJ$13:$AJ$26)</f>
        <v>0</v>
      </c>
      <c r="D15" s="23"/>
    </row>
    <row r="16" spans="2:25" s="2" customFormat="1" ht="38.15" customHeight="1">
      <c r="B16" s="118" t="s">
        <v>19</v>
      </c>
      <c r="C16" s="120">
        <f>SUMIF(Inputs!$B$13:$B$26,"Residential Energy Efficiency and Solar PV",Inputs!$AJ$13:$AJ$26)</f>
        <v>0</v>
      </c>
      <c r="D16" s="23"/>
    </row>
    <row r="17" spans="2:4" s="2" customFormat="1" ht="38.15" customHeight="1">
      <c r="B17" s="118" t="s">
        <v>22</v>
      </c>
      <c r="C17" s="120">
        <f>SUMIF(Inputs!$B$13:$B$26,"Community Solar PV",Inputs!$AJ$13:$AJ$26)</f>
        <v>0</v>
      </c>
      <c r="D17" s="23"/>
    </row>
    <row r="18" spans="2:4" s="2" customFormat="1" ht="38.15" customHeight="1">
      <c r="B18" s="118" t="s">
        <v>20</v>
      </c>
      <c r="C18" s="120">
        <f>SUMIF(Inputs!$B$13:$B$26,"Water-Energy Efficiency",Inputs!$AJ$13:$AJ$26)</f>
        <v>0</v>
      </c>
      <c r="D18" s="23"/>
    </row>
    <row r="19" spans="2:4" s="2" customFormat="1" ht="38.15" customHeight="1">
      <c r="B19" s="118" t="s">
        <v>69</v>
      </c>
      <c r="C19" s="120">
        <f>SUMIF(Inputs!$B$13:$B$26,"Organic Waste Diversion and Food Waste Prevention",Inputs!$AJ$13:$AJ$26)</f>
        <v>0</v>
      </c>
      <c r="D19" s="23"/>
    </row>
    <row r="20" spans="2:4" s="2" customFormat="1" ht="38.15" customHeight="1">
      <c r="B20" s="122" t="s">
        <v>23</v>
      </c>
      <c r="C20" s="123">
        <f>SUMIF(Inputs!$B$13:$B$26,"Waste Diversion of Recycled Fiber, Plastic and Glass",Inputs!$AJ$13:$AJ$26)</f>
        <v>0</v>
      </c>
      <c r="D20" s="23"/>
    </row>
    <row r="21" spans="2:4" ht="38.25" customHeight="1">
      <c r="B21" s="24"/>
      <c r="C21" s="25"/>
      <c r="D21" s="26"/>
    </row>
    <row r="22" spans="2:4" ht="38.25" customHeight="1">
      <c r="B22" s="24"/>
      <c r="C22" s="25"/>
      <c r="D22" s="26"/>
    </row>
    <row r="23" spans="2:4" ht="27.75" customHeight="1">
      <c r="B23" s="12" t="s">
        <v>168</v>
      </c>
      <c r="C23" s="119" t="s">
        <v>93</v>
      </c>
      <c r="D23" s="27"/>
    </row>
    <row r="24" spans="2:4" s="13" customFormat="1" ht="38.25" customHeight="1">
      <c r="B24" s="47" t="s">
        <v>109</v>
      </c>
      <c r="C24" s="124">
        <f>SUM(C12:C20)</f>
        <v>0</v>
      </c>
      <c r="D24" s="27"/>
    </row>
    <row r="25" spans="2:4" s="13" customFormat="1" ht="38.25" customHeight="1">
      <c r="B25" s="47" t="s">
        <v>108</v>
      </c>
      <c r="C25" s="125">
        <f>SUM(Inputs!$C$13:$C$26)</f>
        <v>0</v>
      </c>
      <c r="D25" s="27"/>
    </row>
    <row r="26" spans="2:4" s="13" customFormat="1" ht="48.5">
      <c r="B26" s="47" t="s">
        <v>107</v>
      </c>
      <c r="C26" s="126" t="str">
        <f>IFERROR(IF(C25="","",C24/C25),"")</f>
        <v/>
      </c>
      <c r="D26" s="27"/>
    </row>
    <row r="27" spans="2:4" s="13" customFormat="1" ht="38.25" customHeight="1">
      <c r="B27" s="47" t="s">
        <v>94</v>
      </c>
      <c r="C27" s="127"/>
      <c r="D27" s="27"/>
    </row>
    <row r="28" spans="2:4" s="13" customFormat="1" ht="38.25" customHeight="1">
      <c r="B28" s="129" t="s">
        <v>106</v>
      </c>
      <c r="C28" s="128" t="str">
        <f>IF(C27="","",C24/C27)</f>
        <v/>
      </c>
      <c r="D28" s="27"/>
    </row>
  </sheetData>
  <dataConsolidate/>
  <mergeCells count="1">
    <mergeCell ref="C8:D8"/>
  </mergeCells>
  <dataValidations count="1">
    <dataValidation type="textLength" allowBlank="1" showInputMessage="1" showErrorMessage="1" sqref="B1:B2 B4:B6" xr:uid="{41808B74-0427-40DA-98E5-3BF1E774C0BA}">
      <formula1>0</formula1>
      <formula2>0</formula2>
    </dataValidation>
  </dataValidations>
  <printOptions horizontalCentered="1"/>
  <pageMargins left="0.5" right="0.5" top="0.75" bottom="0.75" header="0.3" footer="0.3"/>
  <pageSetup scale="73" orientation="portrait" r:id="rId1"/>
  <headerFooter>
    <oddFooter>&amp;L&amp;"Avenir LT Std 55 Roman,Regular"&amp;12February 23, 2022&amp;C&amp;"Avenir LT Std 55 Roman,Regular"&amp;12Page &amp;P of &amp;N&amp;R&amp;"Avenir LT Std 55 Roman,Regular"&amp;12&amp;A</oddFooter>
  </headerFooter>
  <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B1:AG21"/>
  <sheetViews>
    <sheetView showGridLines="0" showRuler="0" zoomScaleNormal="100" zoomScaleSheetLayoutView="100" workbookViewId="0">
      <selection activeCell="B8" sqref="B8"/>
    </sheetView>
  </sheetViews>
  <sheetFormatPr defaultColWidth="9.1796875" defaultRowHeight="13"/>
  <cols>
    <col min="1" max="1" width="3.54296875" style="19" customWidth="1"/>
    <col min="2" max="2" width="60.54296875" style="19" customWidth="1"/>
    <col min="3" max="22" width="18.54296875" style="19" customWidth="1"/>
    <col min="23" max="23" width="16.1796875" style="19" customWidth="1"/>
    <col min="24" max="28" width="18.54296875" style="19" customWidth="1"/>
    <col min="29" max="29" width="22.81640625" style="19" customWidth="1"/>
    <col min="30" max="31" width="18.54296875" style="19" customWidth="1"/>
    <col min="32" max="16384" width="9.1796875" style="19"/>
  </cols>
  <sheetData>
    <row r="1" spans="2:33" s="2" customFormat="1" ht="20.149999999999999" customHeight="1">
      <c r="B1" s="70" t="s">
        <v>0</v>
      </c>
      <c r="C1" s="71"/>
      <c r="D1" s="70"/>
      <c r="E1" s="71"/>
      <c r="F1" s="70"/>
      <c r="G1" s="71"/>
      <c r="H1" s="71"/>
    </row>
    <row r="2" spans="2:33" s="2" customFormat="1" ht="20.149999999999999" customHeight="1">
      <c r="B2" s="72"/>
      <c r="C2" s="71"/>
      <c r="D2" s="72"/>
      <c r="E2" s="71"/>
      <c r="F2" s="72"/>
      <c r="G2" s="77"/>
      <c r="H2" s="77"/>
    </row>
    <row r="3" spans="2:33" s="2" customFormat="1" ht="20.149999999999999" customHeight="1">
      <c r="B3" s="70" t="s">
        <v>186</v>
      </c>
      <c r="C3" s="71"/>
      <c r="D3" s="70"/>
      <c r="E3" s="71"/>
      <c r="F3" s="70"/>
      <c r="G3" s="74"/>
      <c r="H3" s="74"/>
    </row>
    <row r="4" spans="2:33" s="2" customFormat="1" ht="20.149999999999999" customHeight="1">
      <c r="B4" s="75" t="s">
        <v>3</v>
      </c>
      <c r="C4" s="71"/>
      <c r="D4" s="75"/>
      <c r="E4" s="71"/>
      <c r="F4" s="75"/>
      <c r="G4" s="78"/>
      <c r="H4" s="78"/>
    </row>
    <row r="5" spans="2:33" s="2" customFormat="1" ht="20.149999999999999" customHeight="1">
      <c r="B5" s="76"/>
      <c r="C5" s="71"/>
      <c r="D5" s="76"/>
      <c r="E5" s="71"/>
      <c r="F5" s="76"/>
      <c r="G5" s="74"/>
      <c r="H5" s="74"/>
    </row>
    <row r="6" spans="2:33" s="2" customFormat="1" ht="20.149999999999999" customHeight="1">
      <c r="B6" s="76" t="s">
        <v>5</v>
      </c>
      <c r="C6" s="71"/>
      <c r="D6" s="76"/>
      <c r="E6" s="71"/>
      <c r="F6" s="76"/>
      <c r="G6" s="74"/>
      <c r="H6" s="74"/>
    </row>
    <row r="7" spans="2:33" s="2" customFormat="1" ht="20.149999999999999" customHeight="1">
      <c r="C7" s="5"/>
      <c r="D7" s="1"/>
      <c r="F7" s="1"/>
      <c r="G7" s="5"/>
      <c r="H7" s="5"/>
    </row>
    <row r="8" spans="2:33" s="2" customFormat="1" ht="20.149999999999999" customHeight="1">
      <c r="B8" s="6" t="s">
        <v>2</v>
      </c>
      <c r="C8" s="165" t="str">
        <f>IF(ProjectName="","",ProjectName)</f>
        <v/>
      </c>
      <c r="D8" s="166"/>
      <c r="E8" s="166"/>
      <c r="F8" s="167"/>
      <c r="G8" s="7"/>
      <c r="H8" s="7"/>
      <c r="I8" s="7"/>
      <c r="J8" s="8"/>
      <c r="K8" s="9"/>
      <c r="L8" s="9"/>
      <c r="M8" s="10"/>
      <c r="N8" s="10"/>
      <c r="O8" s="10"/>
      <c r="P8" s="10"/>
      <c r="Q8" s="10"/>
      <c r="R8" s="10"/>
      <c r="S8" s="10"/>
      <c r="T8" s="10"/>
      <c r="U8" s="10"/>
      <c r="V8" s="10"/>
      <c r="W8" s="10"/>
      <c r="X8" s="10"/>
      <c r="Y8" s="10"/>
      <c r="Z8" s="10"/>
      <c r="AA8" s="10"/>
      <c r="AB8" s="10"/>
      <c r="AC8" s="10"/>
      <c r="AD8" s="10"/>
      <c r="AE8" s="20"/>
      <c r="AF8" s="20"/>
      <c r="AG8" s="10"/>
    </row>
    <row r="9" spans="2:33" s="2" customFormat="1" ht="20.149999999999999" customHeight="1">
      <c r="B9" s="11"/>
      <c r="C9" s="10"/>
      <c r="D9" s="10"/>
      <c r="E9" s="10"/>
      <c r="F9" s="10"/>
      <c r="G9" s="10"/>
      <c r="H9" s="10"/>
    </row>
    <row r="10" spans="2:33" s="2" customFormat="1" ht="20.149999999999999" customHeight="1">
      <c r="B10" s="12" t="s">
        <v>169</v>
      </c>
    </row>
    <row r="11" spans="2:33" ht="78" customHeight="1">
      <c r="B11" s="113" t="s">
        <v>6</v>
      </c>
      <c r="C11" s="113" t="s">
        <v>78</v>
      </c>
      <c r="D11" s="113" t="s">
        <v>26</v>
      </c>
      <c r="E11" s="113" t="s">
        <v>74</v>
      </c>
      <c r="F11" s="113" t="s">
        <v>79</v>
      </c>
      <c r="G11" s="113" t="s">
        <v>51</v>
      </c>
      <c r="H11" s="113" t="s">
        <v>75</v>
      </c>
      <c r="I11" s="113" t="s">
        <v>92</v>
      </c>
      <c r="J11" s="113" t="s">
        <v>53</v>
      </c>
      <c r="K11" s="113" t="s">
        <v>76</v>
      </c>
      <c r="L11" s="113" t="s">
        <v>80</v>
      </c>
      <c r="M11" s="113" t="s">
        <v>27</v>
      </c>
      <c r="N11" s="113" t="s">
        <v>77</v>
      </c>
      <c r="O11" s="113" t="s">
        <v>11</v>
      </c>
      <c r="P11" s="113" t="s">
        <v>12</v>
      </c>
      <c r="Q11" s="113" t="s">
        <v>28</v>
      </c>
      <c r="R11" s="113" t="s">
        <v>13</v>
      </c>
      <c r="S11" s="113" t="s">
        <v>14</v>
      </c>
      <c r="T11" s="113" t="s">
        <v>15</v>
      </c>
      <c r="U11" s="113" t="s">
        <v>30</v>
      </c>
      <c r="V11" s="113" t="s">
        <v>31</v>
      </c>
      <c r="W11" s="113" t="s">
        <v>21</v>
      </c>
      <c r="X11" s="113" t="s">
        <v>18</v>
      </c>
      <c r="Y11" s="113" t="s">
        <v>70</v>
      </c>
      <c r="Z11" s="113" t="s">
        <v>16</v>
      </c>
      <c r="AA11" s="113" t="s">
        <v>32</v>
      </c>
      <c r="AB11" s="113" t="s">
        <v>17</v>
      </c>
      <c r="AC11" s="113" t="s">
        <v>29</v>
      </c>
      <c r="AD11" s="113" t="s">
        <v>24</v>
      </c>
      <c r="AE11" s="114" t="s">
        <v>25</v>
      </c>
    </row>
    <row r="12" spans="2:33" ht="38.15" customHeight="1">
      <c r="B12" s="28" t="s">
        <v>7</v>
      </c>
      <c r="C12" s="22">
        <f>SUMIF(Inputs!$B$13:$B$26,"Affordable Housing and Transportation",Inputs!AK$13:AK$26)</f>
        <v>0</v>
      </c>
      <c r="D12" s="22">
        <f>SUMIF(Inputs!$B$13:$B$26,"Affordable Housing and Transportation",Inputs!AL$13:AL$26)</f>
        <v>0</v>
      </c>
      <c r="E12" s="22">
        <f>SUMIF(Inputs!$B$13:$B$26,"Affordable Housing and Transportation",Inputs!AM$13:AM$26)</f>
        <v>0</v>
      </c>
      <c r="F12" s="22">
        <f>SUMIF(Inputs!$B$13:$B$26,"Affordable Housing and Transportation",Inputs!AN$13:AN$26)</f>
        <v>0</v>
      </c>
      <c r="G12" s="22">
        <f>SUMIF(Inputs!$B$13:$B$26,"Affordable Housing and Transportation",Inputs!AO$13:AO$26)</f>
        <v>0</v>
      </c>
      <c r="H12" s="22">
        <f>SUMIF(Inputs!$B$13:$B$26,"Affordable Housing and Transportation",Inputs!AP$13:AP$26)</f>
        <v>0</v>
      </c>
      <c r="I12" s="22">
        <f>SUMIF(Inputs!$B$13:$B$26,"Affordable Housing and Transportation",Inputs!AQ$13:AQ$26)</f>
        <v>0</v>
      </c>
      <c r="J12" s="22">
        <f>SUMIF(Inputs!$B$13:$B$26,"Affordable Housing and Transportation",Inputs!AR$13:AR$26)</f>
        <v>0</v>
      </c>
      <c r="K12" s="22">
        <f>SUMIF(Inputs!$B$13:$B$26,"Affordable Housing and Transportation",Inputs!AS$13:AS$26)</f>
        <v>0</v>
      </c>
      <c r="L12" s="22">
        <f>SUMIF(Inputs!$B$13:$B$26,"Affordable Housing and Transportation",Inputs!AT$13:AT$26)</f>
        <v>0</v>
      </c>
      <c r="M12" s="22">
        <f>SUMIF(Inputs!$B$13:$B$26,"Affordable Housing and Transportation",Inputs!AU$13:AU$26)</f>
        <v>0</v>
      </c>
      <c r="N12" s="22">
        <f>SUMIF(Inputs!$B$13:$B$26,"Affordable Housing and Transportation",Inputs!AV$13:AV$26)</f>
        <v>0</v>
      </c>
      <c r="O12" s="22">
        <f>SUMIF(Inputs!$B$13:$B$26,"Affordable Housing and Transportation",Inputs!AW$13:AW$26)</f>
        <v>0</v>
      </c>
      <c r="P12" s="22">
        <f>SUMIF(Inputs!$B$13:$B$26,"Affordable Housing and Transportation",Inputs!AX$13:AX$26)</f>
        <v>0</v>
      </c>
      <c r="Q12" s="22">
        <f>SUMIF(Inputs!$B$13:$B$26,"Affordable Housing and Transportation",Inputs!AY$13:AY$26)</f>
        <v>0</v>
      </c>
      <c r="R12" s="22">
        <f>SUMIF(Inputs!$B$13:$B$26,"Affordable Housing and Transportation",Inputs!AZ$13:AZ$26)</f>
        <v>0</v>
      </c>
      <c r="S12" s="22">
        <f>SUMIF(Inputs!$B$13:$B$26,"Affordable Housing and Transportation",Inputs!BA$13:BA$26)</f>
        <v>0</v>
      </c>
      <c r="T12" s="22">
        <f>SUMIF(Inputs!$B$13:$B$26,"Affordable Housing and Transportation",Inputs!BB$13:BB$26)</f>
        <v>0</v>
      </c>
      <c r="U12" s="22">
        <f>SUMIF(Inputs!$B$13:$B$26,"Affordable Housing and Transportation",Inputs!BC$13:BC$26)</f>
        <v>0</v>
      </c>
      <c r="V12" s="22">
        <f>SUMIF(Inputs!$B$13:$B$26,"Affordable Housing and Transportation",Inputs!BD$13:BD$26)</f>
        <v>0</v>
      </c>
      <c r="W12" s="22">
        <f>SUMIF(Inputs!$B$13:$B$26,"Affordable Housing and Transportation",Inputs!BE$13:BE$26)</f>
        <v>0</v>
      </c>
      <c r="X12" s="22">
        <f>SUMIF(Inputs!$B$13:$B$26,"Affordable Housing and Transportation",Inputs!BF$13:BF$26)</f>
        <v>0</v>
      </c>
      <c r="Y12" s="22">
        <f>SUMIF(Inputs!$B$13:$B$26,"Affordable Housing and Transportation",Inputs!BG$13:BG$26)</f>
        <v>0</v>
      </c>
      <c r="Z12" s="22">
        <f>SUMIF(Inputs!$B$13:$B$26,"Affordable Housing and Transportation",Inputs!BH$13:BH$26)</f>
        <v>0</v>
      </c>
      <c r="AA12" s="22">
        <f>SUMIF(Inputs!$B$13:$B$26,"Affordable Housing and Transportation",Inputs!BI$13:BI$26)</f>
        <v>0</v>
      </c>
      <c r="AB12" s="22">
        <f>SUMIF(Inputs!$B$13:$B$26,"Affordable Housing and Transportation",Inputs!BJ$13:BJ$26)</f>
        <v>0</v>
      </c>
      <c r="AC12" s="22">
        <f>SUMIF(Inputs!$B$13:$B$26,"Affordable Housing and Transportation",Inputs!BK$13:BK$26)</f>
        <v>0</v>
      </c>
      <c r="AD12" s="29">
        <f>SUMIF(Inputs!$B$13:$B$26,"Affordable Housing and Transportation",Inputs!BL$13:BL$26)</f>
        <v>0</v>
      </c>
      <c r="AE12" s="130">
        <f>SUMIF(Inputs!$B$13:$B$26,"Affordable Housing and Transportation",Inputs!BM$13:BM$26)</f>
        <v>0</v>
      </c>
    </row>
    <row r="13" spans="2:33" ht="38.15" customHeight="1">
      <c r="B13" s="28" t="s">
        <v>8</v>
      </c>
      <c r="C13" s="22">
        <f>SUMIF(Inputs!$B$13:$B$26,"Transit",Inputs!AK$13:AK$26)</f>
        <v>0</v>
      </c>
      <c r="D13" s="22">
        <f>SUMIF(Inputs!$B$13:$B$26,"Transit",Inputs!AL$13:AL$26)</f>
        <v>0</v>
      </c>
      <c r="E13" s="22">
        <f>SUMIF(Inputs!$B$13:$B$26,"Transit",Inputs!AM$13:AM$26)</f>
        <v>0</v>
      </c>
      <c r="F13" s="22">
        <f>SUMIF(Inputs!$B$13:$B$26,"Transit",Inputs!AN$13:AN$26)</f>
        <v>0</v>
      </c>
      <c r="G13" s="22">
        <f>SUMIF(Inputs!$B$13:$B$26,"Transit",Inputs!AO$13:AO$26)</f>
        <v>0</v>
      </c>
      <c r="H13" s="22">
        <f>SUMIF(Inputs!$B$13:$B$26,"Transit",Inputs!AP$13:AP$26)</f>
        <v>0</v>
      </c>
      <c r="I13" s="22">
        <f>SUMIF(Inputs!$B$13:$B$26,"Transit",Inputs!AQ$13:AQ$26)</f>
        <v>0</v>
      </c>
      <c r="J13" s="22">
        <f>SUMIF(Inputs!$B$13:$B$26,"Transit",Inputs!AR$13:AR$26)</f>
        <v>0</v>
      </c>
      <c r="K13" s="22">
        <f>SUMIF(Inputs!$B$13:$B$26,"Transit",Inputs!AS$13:AS$26)</f>
        <v>0</v>
      </c>
      <c r="L13" s="22">
        <f>SUMIF(Inputs!$B$13:$B$26,"Transit",Inputs!AT$13:AT$26)</f>
        <v>0</v>
      </c>
      <c r="M13" s="22">
        <f>SUMIF(Inputs!$B$13:$B$26,"Transit",Inputs!AU$13:AU$26)</f>
        <v>0</v>
      </c>
      <c r="N13" s="22">
        <f>SUMIF(Inputs!$B$13:$B$26,"Transit",Inputs!AV$13:AV$26)</f>
        <v>0</v>
      </c>
      <c r="O13" s="22">
        <f>SUMIF(Inputs!$B$13:$B$26,"Transit",Inputs!AW$13:AW$26)</f>
        <v>0</v>
      </c>
      <c r="P13" s="22">
        <f>SUMIF(Inputs!$B$13:$B$26,"Transit",Inputs!AX$13:AX$26)</f>
        <v>0</v>
      </c>
      <c r="Q13" s="22">
        <f>SUMIF(Inputs!$B$13:$B$26,"Transit",Inputs!AY$13:AY$26)</f>
        <v>0</v>
      </c>
      <c r="R13" s="22">
        <f>SUMIF(Inputs!$B$13:$B$26,"Transit",Inputs!AZ$13:AZ$26)</f>
        <v>0</v>
      </c>
      <c r="S13" s="22">
        <f>SUMIF(Inputs!$B$13:$B$26,"Transit",Inputs!BA$13:BA$26)</f>
        <v>0</v>
      </c>
      <c r="T13" s="22">
        <f>SUMIF(Inputs!$B$13:$B$26,"Transit",Inputs!BB$13:BB$26)</f>
        <v>0</v>
      </c>
      <c r="U13" s="22">
        <f>SUMIF(Inputs!$B$13:$B$26,"Transit",Inputs!BC$13:BC$26)</f>
        <v>0</v>
      </c>
      <c r="V13" s="22">
        <f>SUMIF(Inputs!$B$13:$B$26,"Transit",Inputs!BD$13:BD$26)</f>
        <v>0</v>
      </c>
      <c r="W13" s="22">
        <f>SUMIF(Inputs!$B$13:$B$26,"Transit",Inputs!BE$13:BE$26)</f>
        <v>0</v>
      </c>
      <c r="X13" s="22">
        <f>SUMIF(Inputs!$B$13:$B$26,"Transit",Inputs!BF$13:BF$26)</f>
        <v>0</v>
      </c>
      <c r="Y13" s="22">
        <f>SUMIF(Inputs!$B$13:$B$26,"Transit",Inputs!BG$13:BG$26)</f>
        <v>0</v>
      </c>
      <c r="Z13" s="22">
        <f>SUMIF(Inputs!$B$13:$B$26,"Transit",Inputs!BH$13:BH$26)</f>
        <v>0</v>
      </c>
      <c r="AA13" s="22">
        <f>SUMIF(Inputs!$B$13:$B$26,"Transit",Inputs!BI$13:BI$26)</f>
        <v>0</v>
      </c>
      <c r="AB13" s="22">
        <f>SUMIF(Inputs!$B$13:$B$26,"Transit",Inputs!BJ$13:BJ$26)</f>
        <v>0</v>
      </c>
      <c r="AC13" s="22">
        <f>SUMIF(Inputs!$B$13:$B$26,"Transit",Inputs!BK$13:BK$26)</f>
        <v>0</v>
      </c>
      <c r="AD13" s="29">
        <f>SUMIF(Inputs!$B$13:$B$26,"Transit",Inputs!BL$13:BL$26)</f>
        <v>0</v>
      </c>
      <c r="AE13" s="130">
        <f>SUMIF(Inputs!$B$13:$B$26,"Transit",Inputs!BM$13:BM$26)</f>
        <v>0</v>
      </c>
    </row>
    <row r="14" spans="2:33" ht="38.15" customHeight="1">
      <c r="B14" s="28" t="s">
        <v>9</v>
      </c>
      <c r="C14" s="22">
        <f>SUMIF(Inputs!$B$13:$B$26,"Car Sharing and Mobility Enhancement",Inputs!AK$13:AK$26)</f>
        <v>0</v>
      </c>
      <c r="D14" s="22">
        <f>SUMIF(Inputs!$B$13:$B$26,"Car Sharing and Mobility Enhancement",Inputs!AL$13:AL$26)</f>
        <v>0</v>
      </c>
      <c r="E14" s="22">
        <f>SUMIF(Inputs!$B$13:$B$26,"Car Sharing and Mobility Enhancement",Inputs!AM$13:AM$26)</f>
        <v>0</v>
      </c>
      <c r="F14" s="22">
        <f>SUMIF(Inputs!$B$13:$B$26,"Car Sharing and Mobility Enhancement",Inputs!AN$13:AN$26)</f>
        <v>0</v>
      </c>
      <c r="G14" s="22">
        <f>SUMIF(Inputs!$B$13:$B$26,"Car Sharing and Mobility Enhancement",Inputs!AO$13:AO$26)</f>
        <v>0</v>
      </c>
      <c r="H14" s="22">
        <f>SUMIF(Inputs!$B$13:$B$26,"Car Sharing and Mobility Enhancement",Inputs!AP$13:AP$26)</f>
        <v>0</v>
      </c>
      <c r="I14" s="22">
        <f>SUMIF(Inputs!$B$13:$B$26,"Car Sharing and Mobility Enhancement",Inputs!AQ$13:AQ$26)</f>
        <v>0</v>
      </c>
      <c r="J14" s="22">
        <f>SUMIF(Inputs!$B$13:$B$26,"Car Sharing and Mobility Enhancement",Inputs!AR$13:AR$26)</f>
        <v>0</v>
      </c>
      <c r="K14" s="22">
        <f>SUMIF(Inputs!$B$13:$B$26,"Car Sharing and Mobility Enhancement",Inputs!AS$13:AS$26)</f>
        <v>0</v>
      </c>
      <c r="L14" s="22">
        <f>SUMIF(Inputs!$B$13:$B$26,"Car Sharing and Mobility Enhancement",Inputs!AT$13:AT$26)</f>
        <v>0</v>
      </c>
      <c r="M14" s="22">
        <f>SUMIF(Inputs!$B$13:$B$26,"Car Sharing and Mobility Enhancement",Inputs!AU$13:AU$26)</f>
        <v>0</v>
      </c>
      <c r="N14" s="22">
        <f>SUMIF(Inputs!$B$13:$B$26,"Car Sharing and Mobility Enhancement",Inputs!AV$13:AV$26)</f>
        <v>0</v>
      </c>
      <c r="O14" s="22">
        <f>SUMIF(Inputs!$B$13:$B$26,"Car Sharing and Mobility Enhancement",Inputs!AW$13:AW$26)</f>
        <v>0</v>
      </c>
      <c r="P14" s="22">
        <f>SUMIF(Inputs!$B$13:$B$26,"Car Sharing and Mobility Enhancement",Inputs!AX$13:AX$26)</f>
        <v>0</v>
      </c>
      <c r="Q14" s="22">
        <f>SUMIF(Inputs!$B$13:$B$26,"Car Sharing and Mobility Enhancement",Inputs!AY$13:AY$26)</f>
        <v>0</v>
      </c>
      <c r="R14" s="22">
        <f>SUMIF(Inputs!$B$13:$B$26,"Car Sharing and Mobility Enhancement",Inputs!AZ$13:AZ$26)</f>
        <v>0</v>
      </c>
      <c r="S14" s="22">
        <f>SUMIF(Inputs!$B$13:$B$26,"Car Sharing and Mobility Enhancement",Inputs!BA$13:BA$26)</f>
        <v>0</v>
      </c>
      <c r="T14" s="22">
        <f>SUMIF(Inputs!$B$13:$B$26,"Car Sharing and Mobility Enhancement",Inputs!BB$13:BB$26)</f>
        <v>0</v>
      </c>
      <c r="U14" s="22">
        <f>SUMIF(Inputs!$B$13:$B$26,"Car Sharing and Mobility Enhancement",Inputs!BC$13:BC$26)</f>
        <v>0</v>
      </c>
      <c r="V14" s="22">
        <f>SUMIF(Inputs!$B$13:$B$26,"Car Sharing and Mobility Enhancement",Inputs!BD$13:BD$26)</f>
        <v>0</v>
      </c>
      <c r="W14" s="22">
        <f>SUMIF(Inputs!$B$13:$B$26,"Car Sharing and Mobility Enhancement",Inputs!BE$13:BE$26)</f>
        <v>0</v>
      </c>
      <c r="X14" s="22">
        <f>SUMIF(Inputs!$B$13:$B$26,"Car Sharing and Mobility Enhancement",Inputs!BF$13:BF$26)</f>
        <v>0</v>
      </c>
      <c r="Y14" s="22">
        <f>SUMIF(Inputs!$B$13:$B$26,"Car Sharing and Mobility Enhancement",Inputs!BG$13:BG$26)</f>
        <v>0</v>
      </c>
      <c r="Z14" s="22">
        <f>SUMIF(Inputs!$B$13:$B$26,"Car Sharing and Mobility Enhancement",Inputs!BH$13:BH$26)</f>
        <v>0</v>
      </c>
      <c r="AA14" s="22">
        <f>SUMIF(Inputs!$B$13:$B$26,"Car Sharing and Mobility Enhancement",Inputs!BI$13:BI$26)</f>
        <v>0</v>
      </c>
      <c r="AB14" s="22">
        <f>SUMIF(Inputs!$B$13:$B$26,"Car Sharing and Mobility Enhancement",Inputs!BJ$13:BJ$26)</f>
        <v>0</v>
      </c>
      <c r="AC14" s="22">
        <f>SUMIF(Inputs!$B$13:$B$26,"Car Sharing and Mobility Enhancement",Inputs!BK$13:BK$26)</f>
        <v>0</v>
      </c>
      <c r="AD14" s="29">
        <f>SUMIF(Inputs!$B$13:$B$26,"Car Sharing and Mobility Enhancement",Inputs!BL$13:BL$26)</f>
        <v>0</v>
      </c>
      <c r="AE14" s="130">
        <f>SUMIF(Inputs!$B$13:$B$26,"Car Sharing and Mobility Enhancement",Inputs!BM$13:BM$26)</f>
        <v>0</v>
      </c>
    </row>
    <row r="15" spans="2:33" ht="38.15" customHeight="1">
      <c r="B15" s="28" t="s">
        <v>33</v>
      </c>
      <c r="C15" s="22">
        <f>SUMIF(Inputs!$B$13:$B$26,"Urban Greening",Inputs!AK$13:AK$26)</f>
        <v>0</v>
      </c>
      <c r="D15" s="22">
        <f>SUMIF(Inputs!$B$13:$B$26,"Urban Greening",Inputs!AL$13:AL$26)</f>
        <v>0</v>
      </c>
      <c r="E15" s="22">
        <f>SUMIF(Inputs!$B$13:$B$26,"Urban Greening",Inputs!AM$13:AM$26)</f>
        <v>0</v>
      </c>
      <c r="F15" s="22">
        <f>SUMIF(Inputs!$B$13:$B$26,"Urban Greening",Inputs!AN$13:AN$26)</f>
        <v>0</v>
      </c>
      <c r="G15" s="22">
        <f>SUMIF(Inputs!$B$13:$B$26,"Urban Greening",Inputs!AO$13:AO$26)</f>
        <v>0</v>
      </c>
      <c r="H15" s="22">
        <f>SUMIF(Inputs!$B$13:$B$26,"Urban Greening",Inputs!AP$13:AP$26)</f>
        <v>0</v>
      </c>
      <c r="I15" s="22">
        <f>SUMIF(Inputs!$B$13:$B$26,"Urban Greening",Inputs!AQ$13:AQ$26)</f>
        <v>0</v>
      </c>
      <c r="J15" s="22">
        <f>SUMIF(Inputs!$B$13:$B$26,"Urban Greening",Inputs!AR$13:AR$26)</f>
        <v>0</v>
      </c>
      <c r="K15" s="22">
        <f>SUMIF(Inputs!$B$13:$B$26,"Urban Greening",Inputs!AS$13:AS$26)</f>
        <v>0</v>
      </c>
      <c r="L15" s="22">
        <f>SUMIF(Inputs!$B$13:$B$26,"Urban Greening",Inputs!AT$13:AT$26)</f>
        <v>0</v>
      </c>
      <c r="M15" s="22">
        <f>SUMIF(Inputs!$B$13:$B$26,"Urban Greening",Inputs!AU$13:AU$26)</f>
        <v>0</v>
      </c>
      <c r="N15" s="22">
        <f>SUMIF(Inputs!$B$13:$B$26,"Urban Greening",Inputs!AV$13:AV$26)</f>
        <v>0</v>
      </c>
      <c r="O15" s="22">
        <f>SUMIF(Inputs!$B$13:$B$26,"Urban Greening",Inputs!AW$13:AW$26)</f>
        <v>0</v>
      </c>
      <c r="P15" s="22">
        <f>SUMIF(Inputs!$B$13:$B$26,"Urban Greening",Inputs!AX$13:AX$26)</f>
        <v>0</v>
      </c>
      <c r="Q15" s="22">
        <f>SUMIF(Inputs!$B$13:$B$26,"Urban Greening",Inputs!AY$13:AY$26)</f>
        <v>0</v>
      </c>
      <c r="R15" s="22">
        <f>SUMIF(Inputs!$B$13:$B$26,"Urban Greening",Inputs!AZ$13:AZ$26)</f>
        <v>0</v>
      </c>
      <c r="S15" s="22">
        <f>SUMIF(Inputs!$B$13:$B$26,"Urban Greening",Inputs!BA$13:BA$26)</f>
        <v>0</v>
      </c>
      <c r="T15" s="22">
        <f>SUMIF(Inputs!$B$13:$B$26,"Urban Greening",Inputs!BB$13:BB$26)</f>
        <v>0</v>
      </c>
      <c r="U15" s="22">
        <f>SUMIF(Inputs!$B$13:$B$26,"Urban Greening",Inputs!BC$13:BC$26)</f>
        <v>0</v>
      </c>
      <c r="V15" s="22">
        <f>SUMIF(Inputs!$B$13:$B$26,"Urban Greening",Inputs!BD$13:BD$26)</f>
        <v>0</v>
      </c>
      <c r="W15" s="22">
        <f>SUMIF(Inputs!$B$13:$B$26,"Urban Greening",Inputs!BE$13:BE$26)</f>
        <v>0</v>
      </c>
      <c r="X15" s="22">
        <f>SUMIF(Inputs!$B$13:$B$26,"Urban Greening",Inputs!BF$13:BF$26)</f>
        <v>0</v>
      </c>
      <c r="Y15" s="22">
        <f>SUMIF(Inputs!$B$13:$B$26,"Urban Greening",Inputs!BG$13:BG$26)</f>
        <v>0</v>
      </c>
      <c r="Z15" s="22">
        <f>SUMIF(Inputs!$B$13:$B$26,"Urban Greening",Inputs!BH$13:BH$26)</f>
        <v>0</v>
      </c>
      <c r="AA15" s="22">
        <f>SUMIF(Inputs!$B$13:$B$26,"Urban Greening",Inputs!BI$13:BI$26)</f>
        <v>0</v>
      </c>
      <c r="AB15" s="22">
        <f>SUMIF(Inputs!$B$13:$B$26,"Urban Greening",Inputs!BJ$13:BJ$26)</f>
        <v>0</v>
      </c>
      <c r="AC15" s="22">
        <f>SUMIF(Inputs!$B$13:$B$26,"Urban Greening",Inputs!BK$13:BK$26)</f>
        <v>0</v>
      </c>
      <c r="AD15" s="29">
        <f>SUMIF(Inputs!$B$13:$B$26,"Urban Greening",Inputs!BL$13:BL$26)</f>
        <v>0</v>
      </c>
      <c r="AE15" s="130">
        <f>SUMIF(Inputs!$B$13:$B$26,"Urban Greening",Inputs!BM$13:BM$26)</f>
        <v>0</v>
      </c>
    </row>
    <row r="16" spans="2:33" ht="38.15" customHeight="1">
      <c r="B16" s="28" t="s">
        <v>19</v>
      </c>
      <c r="C16" s="22">
        <f>SUMIF(Inputs!$B$13:$B$26,"Residential Energy Efficiency and Solar PV",Inputs!AK$13:AK$26)</f>
        <v>0</v>
      </c>
      <c r="D16" s="22">
        <f>SUMIF(Inputs!$B$13:$B$26,"Residential Energy Efficiency and Solar PV",Inputs!AL$13:AL$26)</f>
        <v>0</v>
      </c>
      <c r="E16" s="22">
        <f>SUMIF(Inputs!$B$13:$B$26,"Residential Energy Efficiency and Solar PV",Inputs!AM$13:AM$26)</f>
        <v>0</v>
      </c>
      <c r="F16" s="22">
        <f>SUMIF(Inputs!$B$13:$B$26,"Residential Energy Efficiency and Solar PV",Inputs!AN$13:AN$26)</f>
        <v>0</v>
      </c>
      <c r="G16" s="22">
        <f>SUMIF(Inputs!$B$13:$B$26,"Residential Energy Efficiency and Solar PV",Inputs!AO$13:AO$26)</f>
        <v>0</v>
      </c>
      <c r="H16" s="22">
        <f>SUMIF(Inputs!$B$13:$B$26,"Residential Energy Efficiency and Solar PV",Inputs!AP$13:AP$26)</f>
        <v>0</v>
      </c>
      <c r="I16" s="22">
        <f>SUMIF(Inputs!$B$13:$B$26,"Residential Energy Efficiency and Solar PV",Inputs!AQ$13:AQ$26)</f>
        <v>0</v>
      </c>
      <c r="J16" s="22">
        <f>SUMIF(Inputs!$B$13:$B$26,"Residential Energy Efficiency and Solar PV",Inputs!AR$13:AR$26)</f>
        <v>0</v>
      </c>
      <c r="K16" s="22">
        <f>SUMIF(Inputs!$B$13:$B$26,"Residential Energy Efficiency and Solar PV",Inputs!AS$13:AS$26)</f>
        <v>0</v>
      </c>
      <c r="L16" s="22">
        <f>SUMIF(Inputs!$B$13:$B$26,"Residential Energy Efficiency and Solar PV",Inputs!AT$13:AT$26)</f>
        <v>0</v>
      </c>
      <c r="M16" s="22">
        <f>SUMIF(Inputs!$B$13:$B$26,"Residential Energy Efficiency and Solar PV",Inputs!AU$13:AU$26)</f>
        <v>0</v>
      </c>
      <c r="N16" s="22">
        <f>SUMIF(Inputs!$B$13:$B$26,"Residential Energy Efficiency and Solar PV",Inputs!AV$13:AV$26)</f>
        <v>0</v>
      </c>
      <c r="O16" s="22">
        <f>SUMIF(Inputs!$B$13:$B$26,"Residential Energy Efficiency and Solar PV",Inputs!AW$13:AW$26)</f>
        <v>0</v>
      </c>
      <c r="P16" s="22">
        <f>SUMIF(Inputs!$B$13:$B$26,"Residential Energy Efficiency and Solar PV",Inputs!AX$13:AX$26)</f>
        <v>0</v>
      </c>
      <c r="Q16" s="22">
        <f>SUMIF(Inputs!$B$13:$B$26,"Residential Energy Efficiency and Solar PV",Inputs!AY$13:AY$26)</f>
        <v>0</v>
      </c>
      <c r="R16" s="22">
        <f>SUMIF(Inputs!$B$13:$B$26,"Residential Energy Efficiency and Solar PV",Inputs!AZ$13:AZ$26)</f>
        <v>0</v>
      </c>
      <c r="S16" s="22">
        <f>SUMIF(Inputs!$B$13:$B$26,"Residential Energy Efficiency and Solar PV",Inputs!BA$13:BA$26)</f>
        <v>0</v>
      </c>
      <c r="T16" s="22">
        <f>SUMIF(Inputs!$B$13:$B$26,"Residential Energy Efficiency and Solar PV",Inputs!BB$13:BB$26)</f>
        <v>0</v>
      </c>
      <c r="U16" s="22">
        <f>SUMIF(Inputs!$B$13:$B$26,"Residential Energy Efficiency and Solar PV",Inputs!BC$13:BC$26)</f>
        <v>0</v>
      </c>
      <c r="V16" s="22">
        <f>SUMIF(Inputs!$B$13:$B$26,"Residential Energy Efficiency and Solar PV",Inputs!BD$13:BD$26)</f>
        <v>0</v>
      </c>
      <c r="W16" s="22">
        <f>SUMIF(Inputs!$B$13:$B$26,"Residential Energy Efficiency and Solar PV",Inputs!BE$13:BE$26)</f>
        <v>0</v>
      </c>
      <c r="X16" s="22">
        <f>SUMIF(Inputs!$B$13:$B$26,"Residential Energy Efficiency and Solar PV",Inputs!BF$13:BF$26)</f>
        <v>0</v>
      </c>
      <c r="Y16" s="22">
        <f>SUMIF(Inputs!$B$13:$B$26,"Residential Energy Efficiency and Solar PV",Inputs!BG$13:BG$26)</f>
        <v>0</v>
      </c>
      <c r="Z16" s="22">
        <f>SUMIF(Inputs!$B$13:$B$26,"Residential Energy Efficiency and Solar PV",Inputs!BH$13:BH$26)</f>
        <v>0</v>
      </c>
      <c r="AA16" s="22">
        <f>SUMIF(Inputs!$B$13:$B$26,"Residential Energy Efficiency and Solar PV",Inputs!BI$13:BI$26)</f>
        <v>0</v>
      </c>
      <c r="AB16" s="22">
        <f>SUMIF(Inputs!$B$13:$B$26,"Residential Energy Efficiency and Solar PV",Inputs!BJ$13:BJ$26)</f>
        <v>0</v>
      </c>
      <c r="AC16" s="22">
        <f>SUMIF(Inputs!$B$13:$B$26,"Residential Energy Efficiency and Solar PV",Inputs!BK$13:BK$26)</f>
        <v>0</v>
      </c>
      <c r="AD16" s="29">
        <f>SUMIF(Inputs!$B$13:$B$26,"Residential Energy Efficiency and Solar PV",Inputs!BL$13:BL$26)</f>
        <v>0</v>
      </c>
      <c r="AE16" s="130">
        <f>SUMIF(Inputs!$B$13:$B$26,"Residential Energy Efficiency and Solar PV",Inputs!BM$13:BM$26)</f>
        <v>0</v>
      </c>
    </row>
    <row r="17" spans="2:31" ht="38.15" customHeight="1">
      <c r="B17" s="28" t="s">
        <v>22</v>
      </c>
      <c r="C17" s="22">
        <f>SUMIF(Inputs!$B$13:$B$26,"Community Solar PV",Inputs!AK$13:AK$26)</f>
        <v>0</v>
      </c>
      <c r="D17" s="22">
        <f>SUMIF(Inputs!$B$13:$B$26,"Community Solar PV",Inputs!AL$13:AL$26)</f>
        <v>0</v>
      </c>
      <c r="E17" s="22">
        <f>SUMIF(Inputs!$B$13:$B$26,"Community Solar PV",Inputs!AM$13:AM$26)</f>
        <v>0</v>
      </c>
      <c r="F17" s="22">
        <f>SUMIF(Inputs!$B$13:$B$26,"Community Solar PV",Inputs!AN$13:AN$26)</f>
        <v>0</v>
      </c>
      <c r="G17" s="22">
        <f>SUMIF(Inputs!$B$13:$B$26,"Community Solar PV",Inputs!AO$13:AO$26)</f>
        <v>0</v>
      </c>
      <c r="H17" s="22">
        <f>SUMIF(Inputs!$B$13:$B$26,"Community Solar PV",Inputs!AP$13:AP$26)</f>
        <v>0</v>
      </c>
      <c r="I17" s="22">
        <f>SUMIF(Inputs!$B$13:$B$26,"Community Solar PV",Inputs!AQ$13:AQ$26)</f>
        <v>0</v>
      </c>
      <c r="J17" s="22">
        <f>SUMIF(Inputs!$B$13:$B$26,"Community Solar PV",Inputs!AR$13:AR$26)</f>
        <v>0</v>
      </c>
      <c r="K17" s="22">
        <f>SUMIF(Inputs!$B$13:$B$26,"Community Solar PV",Inputs!AS$13:AS$26)</f>
        <v>0</v>
      </c>
      <c r="L17" s="22">
        <f>SUMIF(Inputs!$B$13:$B$26,"Community Solar PV",Inputs!AT$13:AT$26)</f>
        <v>0</v>
      </c>
      <c r="M17" s="22">
        <f>SUMIF(Inputs!$B$13:$B$26,"Community Solar PV",Inputs!AU$13:AU$26)</f>
        <v>0</v>
      </c>
      <c r="N17" s="22">
        <f>SUMIF(Inputs!$B$13:$B$26,"Community Solar PV",Inputs!AV$13:AV$26)</f>
        <v>0</v>
      </c>
      <c r="O17" s="22">
        <f>SUMIF(Inputs!$B$13:$B$26,"Community Solar PV",Inputs!AW$13:AW$26)</f>
        <v>0</v>
      </c>
      <c r="P17" s="22">
        <f>SUMIF(Inputs!$B$13:$B$26,"Community Solar PV",Inputs!AX$13:AX$26)</f>
        <v>0</v>
      </c>
      <c r="Q17" s="22">
        <f>SUMIF(Inputs!$B$13:$B$26,"Community Solar PV",Inputs!AY$13:AY$26)</f>
        <v>0</v>
      </c>
      <c r="R17" s="22">
        <f>SUMIF(Inputs!$B$13:$B$26,"Community Solar PV",Inputs!AZ$13:AZ$26)</f>
        <v>0</v>
      </c>
      <c r="S17" s="22">
        <f>SUMIF(Inputs!$B$13:$B$26,"Community Solar PV",Inputs!BA$13:BA$26)</f>
        <v>0</v>
      </c>
      <c r="T17" s="22">
        <f>SUMIF(Inputs!$B$13:$B$26,"Community Solar PV",Inputs!BB$13:BB$26)</f>
        <v>0</v>
      </c>
      <c r="U17" s="22">
        <f>SUMIF(Inputs!$B$13:$B$26,"Community Solar PV",Inputs!BC$13:BC$26)</f>
        <v>0</v>
      </c>
      <c r="V17" s="22">
        <f>SUMIF(Inputs!$B$13:$B$26,"Community Solar PV",Inputs!BD$13:BD$26)</f>
        <v>0</v>
      </c>
      <c r="W17" s="22">
        <f>SUMIF(Inputs!$B$13:$B$26,"Community Solar PV",Inputs!BE$13:BE$26)</f>
        <v>0</v>
      </c>
      <c r="X17" s="22">
        <f>SUMIF(Inputs!$B$13:$B$26,"Community Solar PV",Inputs!BF$13:BF$26)</f>
        <v>0</v>
      </c>
      <c r="Y17" s="22">
        <f>SUMIF(Inputs!$B$13:$B$26,"Community Solar PV",Inputs!BG$13:BG$26)</f>
        <v>0</v>
      </c>
      <c r="Z17" s="22">
        <f>SUMIF(Inputs!$B$13:$B$26,"Community Solar PV",Inputs!BH$13:BH$26)</f>
        <v>0</v>
      </c>
      <c r="AA17" s="22">
        <f>SUMIF(Inputs!$B$13:$B$26,"Community Solar PV",Inputs!BI$13:BI$26)</f>
        <v>0</v>
      </c>
      <c r="AB17" s="22">
        <f>SUMIF(Inputs!$B$13:$B$26,"Community Solar PV",Inputs!BJ$13:BJ$26)</f>
        <v>0</v>
      </c>
      <c r="AC17" s="22">
        <f>SUMIF(Inputs!$B$13:$B$26,"Community Solar PV",Inputs!BK$13:BK$26)</f>
        <v>0</v>
      </c>
      <c r="AD17" s="29">
        <f>SUMIF(Inputs!$B$13:$B$26,"Community Solar PV",Inputs!BL$13:BL$26)</f>
        <v>0</v>
      </c>
      <c r="AE17" s="130">
        <f>SUMIF(Inputs!$B$13:$B$26,"Community Solar PV",Inputs!BM$13:BM$26)</f>
        <v>0</v>
      </c>
    </row>
    <row r="18" spans="2:31" ht="38.15" customHeight="1">
      <c r="B18" s="28" t="s">
        <v>20</v>
      </c>
      <c r="C18" s="22">
        <f>SUMIF(Inputs!$B$13:$B$26,"Water-Energy Efficiency",Inputs!AK$13:AK$26)</f>
        <v>0</v>
      </c>
      <c r="D18" s="22">
        <f>SUMIF(Inputs!$B$13:$B$26,"Water-Energy Efficiency",Inputs!AL$13:AL$26)</f>
        <v>0</v>
      </c>
      <c r="E18" s="22">
        <f>SUMIF(Inputs!$B$13:$B$26,"Water-Energy Efficiency",Inputs!AM$13:AM$26)</f>
        <v>0</v>
      </c>
      <c r="F18" s="22">
        <f>SUMIF(Inputs!$B$13:$B$26,"Water-Energy Efficiency",Inputs!AN$13:AN$26)</f>
        <v>0</v>
      </c>
      <c r="G18" s="22">
        <f>SUMIF(Inputs!$B$13:$B$26,"Water-Energy Efficiency",Inputs!AO$13:AO$26)</f>
        <v>0</v>
      </c>
      <c r="H18" s="22">
        <f>SUMIF(Inputs!$B$13:$B$26,"Water-Energy Efficiency",Inputs!AP$13:AP$26)</f>
        <v>0</v>
      </c>
      <c r="I18" s="22">
        <f>SUMIF(Inputs!$B$13:$B$26,"Water-Energy Efficiency",Inputs!AQ$13:AQ$26)</f>
        <v>0</v>
      </c>
      <c r="J18" s="22">
        <f>SUMIF(Inputs!$B$13:$B$26,"Water-Energy Efficiency",Inputs!AR$13:AR$26)</f>
        <v>0</v>
      </c>
      <c r="K18" s="22">
        <f>SUMIF(Inputs!$B$13:$B$26,"Water-Energy Efficiency",Inputs!AS$13:AS$26)</f>
        <v>0</v>
      </c>
      <c r="L18" s="22">
        <f>SUMIF(Inputs!$B$13:$B$26,"Water-Energy Efficiency",Inputs!AT$13:AT$26)</f>
        <v>0</v>
      </c>
      <c r="M18" s="22">
        <f>SUMIF(Inputs!$B$13:$B$26,"Water-Energy Efficiency",Inputs!AU$13:AU$26)</f>
        <v>0</v>
      </c>
      <c r="N18" s="22">
        <f>SUMIF(Inputs!$B$13:$B$26,"Water-Energy Efficiency",Inputs!AV$13:AV$26)</f>
        <v>0</v>
      </c>
      <c r="O18" s="22">
        <f>SUMIF(Inputs!$B$13:$B$26,"Water-Energy Efficiency",Inputs!AW$13:AW$26)</f>
        <v>0</v>
      </c>
      <c r="P18" s="22">
        <f>SUMIF(Inputs!$B$13:$B$26,"Water-Energy Efficiency",Inputs!AX$13:AX$26)</f>
        <v>0</v>
      </c>
      <c r="Q18" s="22">
        <f>SUMIF(Inputs!$B$13:$B$26,"Water-Energy Efficiency",Inputs!AY$13:AY$26)</f>
        <v>0</v>
      </c>
      <c r="R18" s="22">
        <f>SUMIF(Inputs!$B$13:$B$26,"Water-Energy Efficiency",Inputs!AZ$13:AZ$26)</f>
        <v>0</v>
      </c>
      <c r="S18" s="22">
        <f>SUMIF(Inputs!$B$13:$B$26,"Water-Energy Efficiency",Inputs!BA$13:BA$26)</f>
        <v>0</v>
      </c>
      <c r="T18" s="22">
        <f>SUMIF(Inputs!$B$13:$B$26,"Water-Energy Efficiency",Inputs!BB$13:BB$26)</f>
        <v>0</v>
      </c>
      <c r="U18" s="22">
        <f>SUMIF(Inputs!$B$13:$B$26,"Water-Energy Efficiency",Inputs!BC$13:BC$26)</f>
        <v>0</v>
      </c>
      <c r="V18" s="22">
        <f>SUMIF(Inputs!$B$13:$B$26,"Water-Energy Efficiency",Inputs!BD$13:BD$26)</f>
        <v>0</v>
      </c>
      <c r="W18" s="22">
        <f>SUMIF(Inputs!$B$13:$B$26,"Water-Energy Efficiency",Inputs!BE$13:BE$26)</f>
        <v>0</v>
      </c>
      <c r="X18" s="22">
        <f>SUMIF(Inputs!$B$13:$B$26,"Water-Energy Efficiency",Inputs!BF$13:BF$26)</f>
        <v>0</v>
      </c>
      <c r="Y18" s="22">
        <f>SUMIF(Inputs!$B$13:$B$26,"Water-Energy Efficiency",Inputs!BG$13:BG$26)</f>
        <v>0</v>
      </c>
      <c r="Z18" s="22">
        <f>SUMIF(Inputs!$B$13:$B$26,"Water-Energy Efficiency",Inputs!BH$13:BH$26)</f>
        <v>0</v>
      </c>
      <c r="AA18" s="22">
        <f>SUMIF(Inputs!$B$13:$B$26,"Water-Energy Efficiency",Inputs!BI$13:BI$26)</f>
        <v>0</v>
      </c>
      <c r="AB18" s="22">
        <f>SUMIF(Inputs!$B$13:$B$26,"Water-Energy Efficiency",Inputs!BJ$13:BJ$26)</f>
        <v>0</v>
      </c>
      <c r="AC18" s="22">
        <f>SUMIF(Inputs!$B$13:$B$26,"Water-Energy Efficiency",Inputs!BK$13:BK$26)</f>
        <v>0</v>
      </c>
      <c r="AD18" s="29">
        <f>SUMIF(Inputs!$B$13:$B$26,"Water-Energy Efficiency",Inputs!BL$13:BL$26)</f>
        <v>0</v>
      </c>
      <c r="AE18" s="130">
        <f>SUMIF(Inputs!$B$13:$B$26,"Water-Energy Efficiency",Inputs!BM$13:BM$26)</f>
        <v>0</v>
      </c>
    </row>
    <row r="19" spans="2:31" ht="38.15" customHeight="1">
      <c r="B19" s="28" t="s">
        <v>69</v>
      </c>
      <c r="C19" s="22">
        <f>SUMIF(Inputs!$B$13:$B$26,"Organic Waste Diversion and Food Waste Prevention",Inputs!AK$13:AK$26)</f>
        <v>0</v>
      </c>
      <c r="D19" s="22">
        <f>SUMIF(Inputs!$B$13:$B$26,"Organic Waste Diversion and Food Waste Prevention",Inputs!AL$13:AL$26)</f>
        <v>0</v>
      </c>
      <c r="E19" s="22">
        <f>SUMIF(Inputs!$B$13:$B$26,"Organic Waste Diversion and Food Waste Prevention",Inputs!AM$13:AM$26)</f>
        <v>0</v>
      </c>
      <c r="F19" s="22">
        <f>SUMIF(Inputs!$B$13:$B$26,"Organic Waste Diversion and Food Waste Prevention",Inputs!AN$13:AN$26)</f>
        <v>0</v>
      </c>
      <c r="G19" s="22">
        <f>SUMIF(Inputs!$B$13:$B$26,"Organic Waste Diversion and Food Waste Prevention",Inputs!AO$13:AO$26)</f>
        <v>0</v>
      </c>
      <c r="H19" s="22">
        <f>SUMIF(Inputs!$B$13:$B$26,"Organic Waste Diversion and Food Waste Prevention",Inputs!AP$13:AP$26)</f>
        <v>0</v>
      </c>
      <c r="I19" s="22">
        <f>SUMIF(Inputs!$B$13:$B$26,"Organic Waste Diversion and Food Waste Prevention",Inputs!AQ$13:AQ$26)</f>
        <v>0</v>
      </c>
      <c r="J19" s="22">
        <f>SUMIF(Inputs!$B$13:$B$26,"Organic Waste Diversion and Food Waste Prevention",Inputs!AR$13:AR$26)</f>
        <v>0</v>
      </c>
      <c r="K19" s="22">
        <f>SUMIF(Inputs!$B$13:$B$26,"Organic Waste Diversion and Food Waste Prevention",Inputs!AS$13:AS$26)</f>
        <v>0</v>
      </c>
      <c r="L19" s="22">
        <f>SUMIF(Inputs!$B$13:$B$26,"Organic Waste Diversion and Food Waste Prevention",Inputs!AT$13:AT$26)</f>
        <v>0</v>
      </c>
      <c r="M19" s="22">
        <f>SUMIF(Inputs!$B$13:$B$26,"Organic Waste Diversion and Food Waste Prevention",Inputs!AU$13:AU$26)</f>
        <v>0</v>
      </c>
      <c r="N19" s="22">
        <f>SUMIF(Inputs!$B$13:$B$26,"Organic Waste Diversion and Food Waste Prevention",Inputs!AV$13:AV$26)</f>
        <v>0</v>
      </c>
      <c r="O19" s="22">
        <f>SUMIF(Inputs!$B$13:$B$26,"Organic Waste Diversion and Food Waste Prevention",Inputs!AW$13:AW$26)</f>
        <v>0</v>
      </c>
      <c r="P19" s="22">
        <f>SUMIF(Inputs!$B$13:$B$26,"Organic Waste Diversion and Food Waste Prevention",Inputs!AX$13:AX$26)</f>
        <v>0</v>
      </c>
      <c r="Q19" s="22">
        <f>SUMIF(Inputs!$B$13:$B$26,"Organic Waste Diversion and Food Waste Prevention",Inputs!AY$13:AY$26)</f>
        <v>0</v>
      </c>
      <c r="R19" s="22">
        <f>SUMIF(Inputs!$B$13:$B$26,"Organic Waste Diversion and Food Waste Prevention",Inputs!AZ$13:AZ$26)</f>
        <v>0</v>
      </c>
      <c r="S19" s="22">
        <f>SUMIF(Inputs!$B$13:$B$26,"Organic Waste Diversion and Food Waste Prevention",Inputs!BA$13:BA$26)</f>
        <v>0</v>
      </c>
      <c r="T19" s="22">
        <f>SUMIF(Inputs!$B$13:$B$26,"Organic Waste Diversion and Food Waste Prevention",Inputs!BB$13:BB$26)</f>
        <v>0</v>
      </c>
      <c r="U19" s="22">
        <f>SUMIF(Inputs!$B$13:$B$26,"Organic Waste Diversion and Food Waste Prevention",Inputs!BC$13:BC$26)</f>
        <v>0</v>
      </c>
      <c r="V19" s="22">
        <f>SUMIF(Inputs!$B$13:$B$26,"Organic Waste Diversion and Food Waste Prevention",Inputs!BD$13:BD$26)</f>
        <v>0</v>
      </c>
      <c r="W19" s="22">
        <f>SUMIF(Inputs!$B$13:$B$26,"Organic Waste Diversion and Food Waste Prevention",Inputs!BE$13:BE$26)</f>
        <v>0</v>
      </c>
      <c r="X19" s="22">
        <f>SUMIF(Inputs!$B$13:$B$26,"Organic Waste Diversion and Food Waste Prevention",Inputs!BF$13:BF$26)</f>
        <v>0</v>
      </c>
      <c r="Y19" s="22">
        <f>SUMIF(Inputs!$B$13:$B$26,"Organic Waste Diversion and Food Waste Prevention",Inputs!BG$13:BG$26)</f>
        <v>0</v>
      </c>
      <c r="Z19" s="22">
        <f>SUMIF(Inputs!$B$13:$B$26,"Organic Waste Diversion and Food Waste Prevention",Inputs!BH$13:BH$26)</f>
        <v>0</v>
      </c>
      <c r="AA19" s="22">
        <f>SUMIF(Inputs!$B$13:$B$26,"Organic Waste Diversion and Food Waste Prevention",Inputs!BI$13:BI$26)</f>
        <v>0</v>
      </c>
      <c r="AB19" s="22">
        <f>SUMIF(Inputs!$B$13:$B$26,"Organic Waste Diversion and Food Waste Prevention",Inputs!BJ$13:BJ$26)</f>
        <v>0</v>
      </c>
      <c r="AC19" s="22">
        <f>SUMIF(Inputs!$B$13:$B$26,"Organic Waste Diversion and Food Waste Prevention",Inputs!BK$13:BK$26)</f>
        <v>0</v>
      </c>
      <c r="AD19" s="29">
        <f>SUMIF(Inputs!$B$13:$B$26,"Organic Waste Diversion and Food Waste Prevention",Inputs!BL$13:BL$26)</f>
        <v>0</v>
      </c>
      <c r="AE19" s="130">
        <f>SUMIF(Inputs!$B$13:$B$26,"Organic Waste Diversion and Food Waste Prevention",Inputs!BM$13:BM$26)</f>
        <v>0</v>
      </c>
    </row>
    <row r="20" spans="2:31" ht="38.15" customHeight="1" thickBot="1">
      <c r="B20" s="28" t="s">
        <v>23</v>
      </c>
      <c r="C20" s="22">
        <f>SUMIF(Inputs!$B$13:$B$26,"Waste Diversion of Recycled Fiber, Plastic and Glass",Inputs!AK$13:AK$26)</f>
        <v>0</v>
      </c>
      <c r="D20" s="22">
        <f>SUMIF(Inputs!$B$13:$B$26,"Waste Diversion of Recycled Fiber, Plastic and Glass",Inputs!AL$13:AL$26)</f>
        <v>0</v>
      </c>
      <c r="E20" s="22">
        <f>SUMIF(Inputs!$B$13:$B$26,"Waste Diversion of Recycled Fiber, Plastic and Glass",Inputs!AM$13:AM$26)</f>
        <v>0</v>
      </c>
      <c r="F20" s="22">
        <f>SUMIF(Inputs!$B$13:$B$26,"Waste Diversion of Recycled Fiber, Plastic and Glass",Inputs!AN$13:AN$26)</f>
        <v>0</v>
      </c>
      <c r="G20" s="22">
        <f>SUMIF(Inputs!$B$13:$B$26,"Waste Diversion of Recycled Fiber, Plastic and Glass",Inputs!AO$13:AO$26)</f>
        <v>0</v>
      </c>
      <c r="H20" s="22">
        <f>SUMIF(Inputs!$B$13:$B$26,"Waste Diversion of Recycled Fiber, Plastic and Glass",Inputs!AP$13:AP$26)</f>
        <v>0</v>
      </c>
      <c r="I20" s="22">
        <f>SUMIF(Inputs!$B$13:$B$26,"Waste Diversion of Recycled Fiber, Plastic and Glass",Inputs!AQ$13:AQ$26)</f>
        <v>0</v>
      </c>
      <c r="J20" s="22">
        <f>SUMIF(Inputs!$B$13:$B$26,"Waste Diversion of Recycled Fiber, Plastic and Glass",Inputs!AR$13:AR$26)</f>
        <v>0</v>
      </c>
      <c r="K20" s="22">
        <f>SUMIF(Inputs!$B$13:$B$26,"Waste Diversion of Recycled Fiber, Plastic and Glass",Inputs!AS$13:AS$26)</f>
        <v>0</v>
      </c>
      <c r="L20" s="22">
        <f>SUMIF(Inputs!$B$13:$B$26,"Waste Diversion of Recycled Fiber, Plastic and Glass",Inputs!AT$13:AT$26)</f>
        <v>0</v>
      </c>
      <c r="M20" s="22">
        <f>SUMIF(Inputs!$B$13:$B$26,"Waste Diversion of Recycled Fiber, Plastic and Glass",Inputs!AU$13:AU$26)</f>
        <v>0</v>
      </c>
      <c r="N20" s="22">
        <f>SUMIF(Inputs!$B$13:$B$26,"Waste Diversion of Recycled Fiber, Plastic and Glass",Inputs!AV$13:AV$26)</f>
        <v>0</v>
      </c>
      <c r="O20" s="22">
        <f>SUMIF(Inputs!$B$13:$B$26,"Waste Diversion of Recycled Fiber, Plastic and Glass",Inputs!AW$13:AW$26)</f>
        <v>0</v>
      </c>
      <c r="P20" s="22">
        <f>SUMIF(Inputs!$B$13:$B$26,"Waste Diversion of Recycled Fiber, Plastic and Glass",Inputs!AX$13:AX$26)</f>
        <v>0</v>
      </c>
      <c r="Q20" s="22">
        <f>SUMIF(Inputs!$B$13:$B$26,"Waste Diversion of Recycled Fiber, Plastic and Glass",Inputs!AY$13:AY$26)</f>
        <v>0</v>
      </c>
      <c r="R20" s="22">
        <f>SUMIF(Inputs!$B$13:$B$26,"Waste Diversion of Recycled Fiber, Plastic and Glass",Inputs!AZ$13:AZ$26)</f>
        <v>0</v>
      </c>
      <c r="S20" s="22">
        <f>SUMIF(Inputs!$B$13:$B$26,"Waste Diversion of Recycled Fiber, Plastic and Glass",Inputs!BA$13:BA$26)</f>
        <v>0</v>
      </c>
      <c r="T20" s="22">
        <f>SUMIF(Inputs!$B$13:$B$26,"Waste Diversion of Recycled Fiber, Plastic and Glass",Inputs!BB$13:BB$26)</f>
        <v>0</v>
      </c>
      <c r="U20" s="22">
        <f>SUMIF(Inputs!$B$13:$B$26,"Waste Diversion of Recycled Fiber, Plastic and Glass",Inputs!BC$13:BC$26)</f>
        <v>0</v>
      </c>
      <c r="V20" s="22">
        <f>SUMIF(Inputs!$B$13:$B$26,"Waste Diversion of Recycled Fiber, Plastic and Glass",Inputs!BD$13:BD$26)</f>
        <v>0</v>
      </c>
      <c r="W20" s="22">
        <f>SUMIF(Inputs!$B$13:$B$26,"Waste Diversion of Recycled Fiber, Plastic and Glass",Inputs!BE$13:BE$26)</f>
        <v>0</v>
      </c>
      <c r="X20" s="22">
        <f>SUMIF(Inputs!$B$13:$B$26,"Waste Diversion of Recycled Fiber, Plastic and Glass",Inputs!BF$13:BF$26)</f>
        <v>0</v>
      </c>
      <c r="Y20" s="22">
        <f>SUMIF(Inputs!$B$13:$B$26,"Waste Diversion of Recycled Fiber, Plastic and Glass",Inputs!BG$13:BG$26)</f>
        <v>0</v>
      </c>
      <c r="Z20" s="22">
        <f>SUMIF(Inputs!$B$13:$B$26,"Waste Diversion of Recycled Fiber, Plastic and Glass",Inputs!BH$13:BH$26)</f>
        <v>0</v>
      </c>
      <c r="AA20" s="22">
        <f>SUMIF(Inputs!$B$13:$B$26,"Waste Diversion of Recycled Fiber, Plastic and Glass",Inputs!BI$13:BI$26)</f>
        <v>0</v>
      </c>
      <c r="AB20" s="22">
        <f>SUMIF(Inputs!$B$13:$B$26,"Waste Diversion of Recycled Fiber, Plastic and Glass",Inputs!BJ$13:BJ$26)</f>
        <v>0</v>
      </c>
      <c r="AC20" s="22">
        <f>SUMIF(Inputs!$B$13:$B$26,"Waste Diversion of Recycled Fiber, Plastic and Glass",Inputs!BK$13:BK$26)</f>
        <v>0</v>
      </c>
      <c r="AD20" s="29">
        <f>SUMIF(Inputs!$B$13:$B$26,"Waste Diversion of Recycled Fiber, Plastic and Glass",Inputs!BL$13:BL$26)</f>
        <v>0</v>
      </c>
      <c r="AE20" s="130">
        <f>SUMIF(Inputs!$B$13:$B$26,"Waste Diversion of Recycled Fiber, Plastic and Glass",Inputs!BM$13:BM$26)</f>
        <v>0</v>
      </c>
    </row>
    <row r="21" spans="2:31" ht="38.15" customHeight="1">
      <c r="B21" s="131" t="s">
        <v>93</v>
      </c>
      <c r="C21" s="132">
        <f t="shared" ref="C21:AE21" si="0">SUM(C12:C20)</f>
        <v>0</v>
      </c>
      <c r="D21" s="132">
        <f t="shared" si="0"/>
        <v>0</v>
      </c>
      <c r="E21" s="132">
        <f t="shared" si="0"/>
        <v>0</v>
      </c>
      <c r="F21" s="132">
        <f t="shared" si="0"/>
        <v>0</v>
      </c>
      <c r="G21" s="132">
        <f t="shared" si="0"/>
        <v>0</v>
      </c>
      <c r="H21" s="132">
        <f t="shared" si="0"/>
        <v>0</v>
      </c>
      <c r="I21" s="132">
        <f t="shared" si="0"/>
        <v>0</v>
      </c>
      <c r="J21" s="132">
        <f t="shared" si="0"/>
        <v>0</v>
      </c>
      <c r="K21" s="132">
        <f t="shared" si="0"/>
        <v>0</v>
      </c>
      <c r="L21" s="132">
        <f t="shared" si="0"/>
        <v>0</v>
      </c>
      <c r="M21" s="132">
        <f t="shared" si="0"/>
        <v>0</v>
      </c>
      <c r="N21" s="132">
        <f t="shared" si="0"/>
        <v>0</v>
      </c>
      <c r="O21" s="132">
        <f t="shared" si="0"/>
        <v>0</v>
      </c>
      <c r="P21" s="132">
        <f t="shared" si="0"/>
        <v>0</v>
      </c>
      <c r="Q21" s="132">
        <f t="shared" si="0"/>
        <v>0</v>
      </c>
      <c r="R21" s="132">
        <f t="shared" si="0"/>
        <v>0</v>
      </c>
      <c r="S21" s="132">
        <f t="shared" si="0"/>
        <v>0</v>
      </c>
      <c r="T21" s="132">
        <f t="shared" si="0"/>
        <v>0</v>
      </c>
      <c r="U21" s="132">
        <f t="shared" si="0"/>
        <v>0</v>
      </c>
      <c r="V21" s="132">
        <f t="shared" si="0"/>
        <v>0</v>
      </c>
      <c r="W21" s="132">
        <f t="shared" si="0"/>
        <v>0</v>
      </c>
      <c r="X21" s="132">
        <f t="shared" si="0"/>
        <v>0</v>
      </c>
      <c r="Y21" s="132">
        <f t="shared" si="0"/>
        <v>0</v>
      </c>
      <c r="Z21" s="132">
        <f t="shared" si="0"/>
        <v>0</v>
      </c>
      <c r="AA21" s="132">
        <f t="shared" si="0"/>
        <v>0</v>
      </c>
      <c r="AB21" s="132">
        <f t="shared" si="0"/>
        <v>0</v>
      </c>
      <c r="AC21" s="132">
        <f t="shared" si="0"/>
        <v>0</v>
      </c>
      <c r="AD21" s="133">
        <f t="shared" si="0"/>
        <v>0</v>
      </c>
      <c r="AE21" s="134">
        <f t="shared" si="0"/>
        <v>0</v>
      </c>
    </row>
  </sheetData>
  <dataConsolidate/>
  <mergeCells count="1">
    <mergeCell ref="C8:F8"/>
  </mergeCells>
  <dataValidations count="1">
    <dataValidation type="textLength" allowBlank="1" showInputMessage="1" showErrorMessage="1" sqref="B1:B2 B4:B6" xr:uid="{2CBFDCE9-EFD9-4C4A-B380-9953AC5B9701}">
      <formula1>0</formula1>
      <formula2>0</formula2>
    </dataValidation>
  </dataValidations>
  <printOptions horizontalCentered="1"/>
  <pageMargins left="0.5" right="0.5" top="0.75" bottom="0.75" header="0.3" footer="0.3"/>
  <pageSetup scale="73" fitToWidth="0" orientation="landscape" r:id="rId1"/>
  <headerFooter>
    <oddFooter>&amp;L&amp;"Avenir LT Std 55 Roman,Regular"&amp;12February 23, 2022&amp;C&amp;"Avenir LT Std 55 Roman,Regular"&amp;12Page &amp;P of &amp;N&amp;R&amp;"Avenir LT Std 55 Roman,Regular"&amp;12&amp;A</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54325-D593-4677-9110-1DE177FB447B}">
  <sheetPr>
    <tabColor rgb="FFFFFF00"/>
  </sheetPr>
  <dimension ref="A1:F76"/>
  <sheetViews>
    <sheetView showGridLines="0" zoomScaleNormal="100" workbookViewId="0">
      <selection activeCell="B8" sqref="B8"/>
    </sheetView>
  </sheetViews>
  <sheetFormatPr defaultColWidth="9.1796875" defaultRowHeight="15.5"/>
  <cols>
    <col min="1" max="1" width="4.453125" style="64" customWidth="1"/>
    <col min="2" max="2" width="42.81640625" style="64" customWidth="1"/>
    <col min="3" max="3" width="55.54296875" style="64" customWidth="1"/>
    <col min="4" max="4" width="37" style="64" customWidth="1"/>
    <col min="5" max="5" width="15.81640625" style="64" bestFit="1" customWidth="1"/>
    <col min="6" max="16384" width="9.1796875" style="64"/>
  </cols>
  <sheetData>
    <row r="1" spans="1:6" ht="20.5">
      <c r="A1" s="88" t="s">
        <v>0</v>
      </c>
      <c r="B1" s="88"/>
      <c r="C1" s="89"/>
      <c r="D1" s="88"/>
      <c r="E1" s="88"/>
      <c r="F1" s="88"/>
    </row>
    <row r="2" spans="1:6" ht="20.5">
      <c r="A2" s="88"/>
      <c r="B2" s="88"/>
      <c r="C2" s="89"/>
      <c r="D2" s="88"/>
      <c r="E2" s="88"/>
      <c r="F2" s="88"/>
    </row>
    <row r="3" spans="1:6" ht="20.5">
      <c r="A3" s="88" t="s">
        <v>186</v>
      </c>
      <c r="B3" s="88"/>
      <c r="C3" s="89"/>
      <c r="D3" s="88"/>
      <c r="E3" s="88"/>
      <c r="F3" s="88"/>
    </row>
    <row r="4" spans="1:6" ht="20.5">
      <c r="A4" s="88" t="s">
        <v>3</v>
      </c>
      <c r="B4" s="88"/>
      <c r="C4" s="89"/>
      <c r="D4" s="88"/>
      <c r="E4" s="88"/>
      <c r="F4" s="88"/>
    </row>
    <row r="5" spans="1:6" ht="20.5">
      <c r="A5" s="88"/>
      <c r="B5" s="88"/>
      <c r="C5" s="89"/>
      <c r="D5" s="88"/>
      <c r="E5" s="88"/>
      <c r="F5" s="88"/>
    </row>
    <row r="6" spans="1:6" ht="20.5">
      <c r="A6" s="88" t="s">
        <v>5</v>
      </c>
      <c r="B6" s="88"/>
      <c r="C6" s="89"/>
      <c r="D6" s="88"/>
      <c r="E6" s="88"/>
      <c r="F6" s="88"/>
    </row>
    <row r="7" spans="1:6" ht="20.5">
      <c r="A7" s="88"/>
      <c r="B7" s="88"/>
      <c r="C7" s="88"/>
      <c r="D7" s="88"/>
      <c r="E7" s="88"/>
      <c r="F7" s="88"/>
    </row>
    <row r="9" spans="1:6">
      <c r="A9" s="79"/>
      <c r="B9" s="80" t="s">
        <v>122</v>
      </c>
      <c r="C9" s="81"/>
      <c r="D9" s="82"/>
    </row>
    <row r="10" spans="1:6">
      <c r="A10" s="79"/>
      <c r="B10" s="80" t="s">
        <v>123</v>
      </c>
      <c r="C10" s="81"/>
      <c r="D10" s="82"/>
    </row>
    <row r="11" spans="1:6">
      <c r="A11" s="79"/>
      <c r="B11" s="80"/>
      <c r="C11" s="81"/>
      <c r="D11" s="82"/>
    </row>
    <row r="12" spans="1:6">
      <c r="A12" s="79"/>
      <c r="B12" s="80" t="s">
        <v>124</v>
      </c>
      <c r="C12" s="81"/>
      <c r="D12" s="82"/>
    </row>
    <row r="13" spans="1:6">
      <c r="A13" s="79"/>
      <c r="B13" s="80" t="s">
        <v>125</v>
      </c>
      <c r="C13" s="81"/>
      <c r="D13" s="82"/>
    </row>
    <row r="14" spans="1:6">
      <c r="A14" s="79"/>
      <c r="B14" s="80"/>
      <c r="C14" s="81"/>
      <c r="D14" s="82"/>
    </row>
    <row r="15" spans="1:6">
      <c r="A15" s="79"/>
      <c r="B15" s="80" t="s">
        <v>126</v>
      </c>
      <c r="C15" s="81"/>
      <c r="D15" s="82"/>
    </row>
    <row r="16" spans="1:6">
      <c r="A16" s="79"/>
      <c r="B16" s="80" t="s">
        <v>127</v>
      </c>
      <c r="C16" s="81"/>
      <c r="D16" s="82"/>
    </row>
    <row r="17" spans="1:5">
      <c r="A17" s="79"/>
      <c r="B17" s="80" t="s">
        <v>110</v>
      </c>
      <c r="C17" s="81"/>
      <c r="D17" s="82"/>
    </row>
    <row r="18" spans="1:5">
      <c r="A18" s="79"/>
      <c r="B18" s="79"/>
      <c r="C18" s="79"/>
      <c r="D18" s="79"/>
    </row>
    <row r="19" spans="1:5">
      <c r="B19" s="83" t="s">
        <v>111</v>
      </c>
      <c r="C19" s="83"/>
      <c r="D19" s="83"/>
    </row>
    <row r="20" spans="1:5">
      <c r="B20" s="84" t="s">
        <v>128</v>
      </c>
      <c r="C20" s="79"/>
      <c r="D20" s="79"/>
    </row>
    <row r="21" spans="1:5">
      <c r="A21" s="85"/>
      <c r="B21" s="96" t="s">
        <v>112</v>
      </c>
      <c r="C21" s="97" t="s">
        <v>113</v>
      </c>
      <c r="D21" s="95" t="s">
        <v>114</v>
      </c>
    </row>
    <row r="22" spans="1:5" ht="62">
      <c r="A22" s="86"/>
      <c r="B22" s="98" t="s">
        <v>115</v>
      </c>
      <c r="C22" s="99"/>
      <c r="D22" s="136" t="str">
        <f>IF(ISBLANK(C22),"Required","")</f>
        <v>Required</v>
      </c>
    </row>
    <row r="23" spans="1:5" ht="93">
      <c r="A23" s="86"/>
      <c r="B23" s="98" t="s">
        <v>120</v>
      </c>
      <c r="C23" s="99"/>
      <c r="D23" s="136" t="str">
        <f t="shared" ref="D23:D24" si="0">IF(ISBLANK(C23),"Required","")</f>
        <v>Required</v>
      </c>
    </row>
    <row r="24" spans="1:5" ht="77.5">
      <c r="A24" s="86"/>
      <c r="B24" s="100" t="s">
        <v>121</v>
      </c>
      <c r="C24" s="101"/>
      <c r="D24" s="137" t="str">
        <f t="shared" si="0"/>
        <v>Required</v>
      </c>
    </row>
    <row r="25" spans="1:5">
      <c r="A25" s="79"/>
      <c r="B25" s="79"/>
      <c r="C25" s="79"/>
      <c r="D25" s="79"/>
    </row>
    <row r="26" spans="1:5">
      <c r="A26" s="79"/>
      <c r="B26" s="83" t="s">
        <v>116</v>
      </c>
      <c r="C26" s="79"/>
      <c r="D26" s="79"/>
    </row>
    <row r="27" spans="1:5">
      <c r="A27" s="83"/>
      <c r="B27" s="84" t="s">
        <v>129</v>
      </c>
      <c r="C27" s="83"/>
      <c r="D27" s="83"/>
    </row>
    <row r="28" spans="1:5">
      <c r="A28" s="83"/>
      <c r="B28" s="84" t="s">
        <v>130</v>
      </c>
      <c r="C28" s="83"/>
      <c r="D28" s="83"/>
    </row>
    <row r="29" spans="1:5">
      <c r="A29" s="79"/>
      <c r="B29" s="79"/>
      <c r="C29" s="79"/>
      <c r="D29" s="79"/>
    </row>
    <row r="30" spans="1:5" ht="16" thickBot="1">
      <c r="A30" s="79"/>
      <c r="B30" s="83" t="s">
        <v>131</v>
      </c>
      <c r="C30" s="79"/>
      <c r="D30" s="79"/>
    </row>
    <row r="31" spans="1:5" ht="31">
      <c r="A31" s="79"/>
      <c r="B31" s="141" t="s">
        <v>172</v>
      </c>
      <c r="C31" s="142" t="s">
        <v>173</v>
      </c>
      <c r="D31" s="142" t="s">
        <v>174</v>
      </c>
      <c r="E31" s="143" t="s">
        <v>175</v>
      </c>
    </row>
    <row r="32" spans="1:5" ht="31">
      <c r="B32" s="138" t="s">
        <v>7</v>
      </c>
      <c r="C32" s="102" t="s">
        <v>132</v>
      </c>
      <c r="D32" s="102" t="s">
        <v>133</v>
      </c>
      <c r="E32" s="144">
        <v>44252</v>
      </c>
    </row>
    <row r="33" spans="2:5">
      <c r="B33" s="138" t="s">
        <v>8</v>
      </c>
      <c r="C33" s="102" t="s">
        <v>134</v>
      </c>
      <c r="D33" s="102" t="s">
        <v>133</v>
      </c>
      <c r="E33" s="144">
        <v>44195</v>
      </c>
    </row>
    <row r="34" spans="2:5">
      <c r="B34" s="138" t="s">
        <v>9</v>
      </c>
      <c r="C34" s="102" t="s">
        <v>183</v>
      </c>
      <c r="D34" s="102" t="s">
        <v>133</v>
      </c>
      <c r="E34" s="144">
        <v>44075</v>
      </c>
    </row>
    <row r="35" spans="2:5">
      <c r="B35" s="138" t="s">
        <v>33</v>
      </c>
      <c r="C35" s="102" t="s">
        <v>135</v>
      </c>
      <c r="D35" s="102" t="s">
        <v>133</v>
      </c>
      <c r="E35" s="144">
        <v>43899</v>
      </c>
    </row>
    <row r="36" spans="2:5" ht="31">
      <c r="B36" s="138" t="s">
        <v>19</v>
      </c>
      <c r="C36" s="102" t="s">
        <v>136</v>
      </c>
      <c r="D36" s="102" t="s">
        <v>133</v>
      </c>
      <c r="E36" s="144">
        <v>43487</v>
      </c>
    </row>
    <row r="37" spans="2:5">
      <c r="B37" s="138" t="s">
        <v>22</v>
      </c>
      <c r="C37" s="102" t="s">
        <v>137</v>
      </c>
      <c r="D37" s="102" t="s">
        <v>133</v>
      </c>
      <c r="E37" s="144">
        <v>43313</v>
      </c>
    </row>
    <row r="38" spans="2:5">
      <c r="B38" s="138" t="s">
        <v>20</v>
      </c>
      <c r="C38" s="102" t="s">
        <v>138</v>
      </c>
      <c r="D38" s="102" t="s">
        <v>133</v>
      </c>
      <c r="E38" s="144">
        <v>43024</v>
      </c>
    </row>
    <row r="39" spans="2:5" ht="31">
      <c r="B39" s="138" t="s">
        <v>69</v>
      </c>
      <c r="C39" s="102" t="s">
        <v>139</v>
      </c>
      <c r="D39" s="102" t="s">
        <v>133</v>
      </c>
      <c r="E39" s="144">
        <v>43997</v>
      </c>
    </row>
    <row r="40" spans="2:5" ht="31.5" thickBot="1">
      <c r="B40" s="139" t="s">
        <v>23</v>
      </c>
      <c r="C40" s="140" t="s">
        <v>140</v>
      </c>
      <c r="D40" s="140" t="s">
        <v>133</v>
      </c>
      <c r="E40" s="145">
        <v>43530</v>
      </c>
    </row>
    <row r="42" spans="2:5" ht="16" thickBot="1">
      <c r="B42" s="83" t="s">
        <v>141</v>
      </c>
    </row>
    <row r="43" spans="2:5" ht="31">
      <c r="B43" s="146" t="s">
        <v>95</v>
      </c>
      <c r="C43" s="147" t="s">
        <v>142</v>
      </c>
    </row>
    <row r="44" spans="2:5" ht="31">
      <c r="B44" s="148" t="s">
        <v>96</v>
      </c>
      <c r="C44" s="149" t="s">
        <v>142</v>
      </c>
    </row>
    <row r="45" spans="2:5">
      <c r="B45" s="148" t="s">
        <v>97</v>
      </c>
      <c r="C45" s="149" t="s">
        <v>142</v>
      </c>
    </row>
    <row r="46" spans="2:5" ht="33">
      <c r="B46" s="148" t="s">
        <v>143</v>
      </c>
      <c r="C46" s="149" t="s">
        <v>142</v>
      </c>
    </row>
    <row r="47" spans="2:5" ht="31">
      <c r="B47" s="148" t="s">
        <v>78</v>
      </c>
      <c r="C47" s="149" t="s">
        <v>33</v>
      </c>
    </row>
    <row r="48" spans="2:5" ht="31">
      <c r="B48" s="148" t="s">
        <v>26</v>
      </c>
      <c r="C48" s="149" t="s">
        <v>144</v>
      </c>
    </row>
    <row r="49" spans="2:3" ht="31">
      <c r="B49" s="148" t="s">
        <v>74</v>
      </c>
      <c r="C49" s="149" t="s">
        <v>176</v>
      </c>
    </row>
    <row r="50" spans="2:3" ht="33">
      <c r="B50" s="148" t="s">
        <v>145</v>
      </c>
      <c r="C50" s="149" t="s">
        <v>33</v>
      </c>
    </row>
    <row r="51" spans="2:3" ht="33">
      <c r="B51" s="148" t="s">
        <v>146</v>
      </c>
      <c r="C51" s="149" t="s">
        <v>144</v>
      </c>
    </row>
    <row r="52" spans="2:3" ht="33">
      <c r="B52" s="148" t="s">
        <v>147</v>
      </c>
      <c r="C52" s="149" t="s">
        <v>176</v>
      </c>
    </row>
    <row r="53" spans="2:3" ht="33">
      <c r="B53" s="148" t="s">
        <v>148</v>
      </c>
      <c r="C53" s="149" t="s">
        <v>33</v>
      </c>
    </row>
    <row r="54" spans="2:3" ht="33">
      <c r="B54" s="148" t="s">
        <v>149</v>
      </c>
      <c r="C54" s="149" t="s">
        <v>144</v>
      </c>
    </row>
    <row r="55" spans="2:3" ht="33">
      <c r="B55" s="148" t="s">
        <v>150</v>
      </c>
      <c r="C55" s="149" t="s">
        <v>176</v>
      </c>
    </row>
    <row r="56" spans="2:3" ht="31">
      <c r="B56" s="148" t="s">
        <v>80</v>
      </c>
      <c r="C56" s="149" t="s">
        <v>33</v>
      </c>
    </row>
    <row r="57" spans="2:3" ht="31">
      <c r="B57" s="148" t="s">
        <v>27</v>
      </c>
      <c r="C57" s="149" t="s">
        <v>151</v>
      </c>
    </row>
    <row r="58" spans="2:3" ht="31">
      <c r="B58" s="148" t="s">
        <v>77</v>
      </c>
      <c r="C58" s="149" t="s">
        <v>152</v>
      </c>
    </row>
    <row r="59" spans="2:3" ht="31">
      <c r="B59" s="148" t="s">
        <v>11</v>
      </c>
      <c r="C59" s="149" t="s">
        <v>153</v>
      </c>
    </row>
    <row r="60" spans="2:3" ht="31">
      <c r="B60" s="148" t="s">
        <v>12</v>
      </c>
      <c r="C60" s="149" t="s">
        <v>154</v>
      </c>
    </row>
    <row r="61" spans="2:3" ht="31">
      <c r="B61" s="148" t="s">
        <v>28</v>
      </c>
      <c r="C61" s="149" t="s">
        <v>154</v>
      </c>
    </row>
    <row r="62" spans="2:3" ht="31">
      <c r="B62" s="148" t="s">
        <v>13</v>
      </c>
      <c r="C62" s="149" t="s">
        <v>184</v>
      </c>
    </row>
    <row r="63" spans="2:3" ht="31">
      <c r="B63" s="148" t="s">
        <v>14</v>
      </c>
      <c r="C63" s="149" t="s">
        <v>180</v>
      </c>
    </row>
    <row r="64" spans="2:3" ht="31">
      <c r="B64" s="148" t="s">
        <v>15</v>
      </c>
      <c r="C64" s="149" t="s">
        <v>178</v>
      </c>
    </row>
    <row r="65" spans="2:3" ht="31">
      <c r="B65" s="148" t="s">
        <v>30</v>
      </c>
      <c r="C65" s="149" t="s">
        <v>152</v>
      </c>
    </row>
    <row r="66" spans="2:3" ht="31">
      <c r="B66" s="148" t="s">
        <v>31</v>
      </c>
      <c r="C66" s="149" t="s">
        <v>152</v>
      </c>
    </row>
    <row r="67" spans="2:3" ht="31">
      <c r="B67" s="148" t="s">
        <v>21</v>
      </c>
      <c r="C67" s="149" t="s">
        <v>177</v>
      </c>
    </row>
    <row r="68" spans="2:3" ht="31">
      <c r="B68" s="148" t="s">
        <v>18</v>
      </c>
      <c r="C68" s="149" t="s">
        <v>155</v>
      </c>
    </row>
    <row r="69" spans="2:3" ht="31">
      <c r="B69" s="148" t="s">
        <v>70</v>
      </c>
      <c r="C69" s="149" t="s">
        <v>152</v>
      </c>
    </row>
    <row r="70" spans="2:3" ht="31">
      <c r="B70" s="148" t="s">
        <v>16</v>
      </c>
      <c r="C70" s="149" t="s">
        <v>152</v>
      </c>
    </row>
    <row r="71" spans="2:3" ht="31">
      <c r="B71" s="148" t="s">
        <v>32</v>
      </c>
      <c r="C71" s="149" t="s">
        <v>152</v>
      </c>
    </row>
    <row r="72" spans="2:3" ht="31">
      <c r="B72" s="148" t="s">
        <v>17</v>
      </c>
      <c r="C72" s="149" t="s">
        <v>33</v>
      </c>
    </row>
    <row r="73" spans="2:3">
      <c r="B73" s="148" t="s">
        <v>29</v>
      </c>
      <c r="C73" s="149" t="s">
        <v>152</v>
      </c>
    </row>
    <row r="74" spans="2:3" ht="31">
      <c r="B74" s="148" t="s">
        <v>24</v>
      </c>
      <c r="C74" s="149" t="s">
        <v>156</v>
      </c>
    </row>
    <row r="75" spans="2:3" ht="47" thickBot="1">
      <c r="B75" s="150" t="s">
        <v>25</v>
      </c>
      <c r="C75" s="151" t="s">
        <v>179</v>
      </c>
    </row>
    <row r="76" spans="2:3" ht="49.5" customHeight="1">
      <c r="B76" s="168" t="s">
        <v>181</v>
      </c>
      <c r="C76" s="168"/>
    </row>
  </sheetData>
  <mergeCells count="1">
    <mergeCell ref="B76:C76"/>
  </mergeCells>
  <dataValidations disablePrompts="1" count="1">
    <dataValidation type="textLength" allowBlank="1" showInputMessage="1" showErrorMessage="1" sqref="B44:B45" xr:uid="{F27AEE4B-0AC0-4E01-BFA8-23A3F254CEC9}">
      <formula1>0</formula1>
      <formula2>0</formula2>
    </dataValidation>
  </dataValidations>
  <hyperlinks>
    <hyperlink ref="C40" r:id="rId1" xr:uid="{470A876D-5E93-406F-A829-52790EAFC353}"/>
    <hyperlink ref="C38" r:id="rId2" xr:uid="{1B8DA517-64CB-465B-9F6B-F85DDD69B68C}"/>
    <hyperlink ref="D32" r:id="rId3" xr:uid="{B0F3D2BF-EAA1-498B-B954-807F9F6C6588}"/>
    <hyperlink ref="D33" r:id="rId4" xr:uid="{FDEC1499-221B-4BB1-A2A0-D9C803E606F8}"/>
    <hyperlink ref="D35" r:id="rId5" xr:uid="{8BFD6B3D-041A-48FD-8999-D8B94252F06A}"/>
    <hyperlink ref="D36" r:id="rId6" xr:uid="{35EF415A-0DA7-4390-B4B9-B43AC6253AD0}"/>
    <hyperlink ref="D37" r:id="rId7" xr:uid="{49983F9D-7AC6-403A-915E-4427B841A032}"/>
    <hyperlink ref="D38" r:id="rId8" xr:uid="{773CA985-4F2B-438F-A6B4-7B003F7D361C}"/>
    <hyperlink ref="D39" r:id="rId9" xr:uid="{35DA01F6-27F9-449D-A929-672602DF6F4C}"/>
    <hyperlink ref="D40" r:id="rId10" xr:uid="{13C7D284-6229-4B3D-BF6F-6530E4664E47}"/>
    <hyperlink ref="C32" r:id="rId11" xr:uid="{2F3FFF6F-2A76-4ABF-9625-0330C6CD43F3}"/>
    <hyperlink ref="C33" r:id="rId12" xr:uid="{542AAF91-E81A-45D2-9180-12D241CE1FA3}"/>
    <hyperlink ref="C35" r:id="rId13" xr:uid="{A1C54455-7754-403D-BED2-F95D970EE26D}"/>
    <hyperlink ref="C36" r:id="rId14" xr:uid="{710A5E34-C303-4FFE-8CE8-773214F66E6E}"/>
    <hyperlink ref="C37" r:id="rId15" xr:uid="{0A483567-06F3-48F6-A784-85AF87F13A9E}"/>
    <hyperlink ref="C39" r:id="rId16" xr:uid="{D84CF658-D837-44FB-8569-8C4E304AC93F}"/>
    <hyperlink ref="D34" r:id="rId17" xr:uid="{DC001419-9F6F-4899-B9B3-A635F46BB4F8}"/>
    <hyperlink ref="C34" r:id="rId18" xr:uid="{3D85DFCB-3104-4D7F-BC5F-C78D0AECD5E9}"/>
  </hyperlinks>
  <pageMargins left="0.7" right="0.7" top="0.75" bottom="0.75" header="0.3" footer="0.3"/>
  <pageSetup orientation="landscape" r:id="rId19"/>
  <headerFooter>
    <oddHeader xml:space="preserve">&amp;C
</oddHeader>
    <oddFooter>&amp;L&amp;"Avenir LT Std 55 Roman,Regular"&amp;12February 23, 2022&amp;C&amp;"Avenir LT Std 55 Roman,Regular"&amp;12Page &amp;P of &amp;N&amp;R&amp;"Avenir LT Std 55 Roman,Regular"&amp;12&amp;A</oddFooter>
  </headerFooter>
  <drawing r:id="rId20"/>
  <tableParts count="1">
    <tablePart r:id="rId21"/>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970903B-896C-4290-8015-DF0811653E57}">
          <x14:formula1>
            <xm:f>'List values'!$B$10:$B$11</xm:f>
          </x14:formula1>
          <xm:sqref>C22:C24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DCEAA-E296-422F-9E2F-DCF7B86B23FF}">
  <dimension ref="A1:L63"/>
  <sheetViews>
    <sheetView showGridLines="0" view="pageLayout" zoomScaleNormal="100" workbookViewId="0">
      <selection activeCell="B9" sqref="B9"/>
    </sheetView>
  </sheetViews>
  <sheetFormatPr defaultColWidth="9.1796875" defaultRowHeight="15.5"/>
  <cols>
    <col min="1" max="1" width="2.81640625" style="64" customWidth="1"/>
    <col min="2" max="2" width="28.54296875" style="64" customWidth="1"/>
    <col min="3" max="8" width="9.1796875" style="64"/>
    <col min="9" max="9" width="5.81640625" style="64" customWidth="1"/>
    <col min="10" max="16384" width="9.1796875" style="64"/>
  </cols>
  <sheetData>
    <row r="1" spans="1:12" ht="20.5">
      <c r="A1" s="88" t="s">
        <v>0</v>
      </c>
      <c r="B1" s="88"/>
      <c r="C1" s="89"/>
      <c r="D1" s="88"/>
      <c r="E1" s="88"/>
      <c r="F1" s="88"/>
      <c r="G1" s="87"/>
      <c r="H1" s="87"/>
      <c r="I1" s="87"/>
      <c r="J1" s="87"/>
      <c r="K1" s="87"/>
      <c r="L1" s="87"/>
    </row>
    <row r="2" spans="1:12" ht="20.5">
      <c r="A2" s="88"/>
      <c r="B2" s="88"/>
      <c r="C2" s="89"/>
      <c r="D2" s="88"/>
      <c r="E2" s="88"/>
      <c r="F2" s="88"/>
      <c r="G2" s="87"/>
      <c r="H2" s="87"/>
      <c r="I2" s="87"/>
      <c r="J2" s="87"/>
      <c r="K2" s="87"/>
      <c r="L2" s="87"/>
    </row>
    <row r="3" spans="1:12" ht="20.5">
      <c r="A3" s="88" t="s">
        <v>105</v>
      </c>
      <c r="B3" s="88"/>
      <c r="C3" s="89"/>
      <c r="D3" s="88"/>
      <c r="E3" s="88"/>
      <c r="F3" s="88"/>
      <c r="G3" s="87"/>
      <c r="H3" s="87"/>
      <c r="I3" s="87"/>
      <c r="J3" s="87"/>
      <c r="K3" s="87"/>
      <c r="L3" s="87"/>
    </row>
    <row r="4" spans="1:12" ht="20.5">
      <c r="A4" s="88" t="s">
        <v>3</v>
      </c>
      <c r="B4" s="88"/>
      <c r="C4" s="89"/>
      <c r="D4" s="88"/>
      <c r="E4" s="88"/>
      <c r="F4" s="88"/>
      <c r="G4" s="87"/>
      <c r="H4" s="87"/>
      <c r="I4" s="87"/>
      <c r="J4" s="87"/>
      <c r="K4" s="87"/>
      <c r="L4" s="87"/>
    </row>
    <row r="5" spans="1:12" ht="20.5">
      <c r="A5" s="88"/>
      <c r="B5" s="88"/>
      <c r="C5" s="89"/>
      <c r="D5" s="88"/>
      <c r="E5" s="88"/>
      <c r="F5" s="88"/>
      <c r="G5" s="87"/>
      <c r="H5" s="87"/>
      <c r="I5" s="87"/>
      <c r="J5" s="87"/>
      <c r="K5" s="87"/>
      <c r="L5" s="87"/>
    </row>
    <row r="6" spans="1:12" ht="20.5">
      <c r="A6" s="88" t="s">
        <v>5</v>
      </c>
      <c r="B6" s="88"/>
      <c r="C6" s="89"/>
      <c r="D6" s="88"/>
      <c r="E6" s="88"/>
      <c r="F6" s="88"/>
      <c r="G6" s="87"/>
      <c r="H6" s="87"/>
      <c r="I6" s="87"/>
      <c r="J6" s="87"/>
      <c r="K6" s="87"/>
      <c r="L6" s="87"/>
    </row>
    <row r="7" spans="1:12" ht="18.75" customHeight="1"/>
    <row r="8" spans="1:12" ht="15" customHeight="1"/>
    <row r="9" spans="1:12" ht="15" customHeight="1" thickBot="1">
      <c r="B9" s="90" t="s">
        <v>117</v>
      </c>
    </row>
    <row r="10" spans="1:12" ht="15" customHeight="1" thickTop="1">
      <c r="B10" s="91" t="s">
        <v>118</v>
      </c>
    </row>
    <row r="11" spans="1:12" ht="15" customHeight="1">
      <c r="B11" s="92" t="s">
        <v>119</v>
      </c>
    </row>
    <row r="12" spans="1:12" ht="15" customHeight="1"/>
    <row r="13" spans="1:12" ht="15" customHeight="1"/>
    <row r="14" spans="1:12" ht="15" customHeight="1"/>
    <row r="15" spans="1:12" ht="15" customHeight="1"/>
    <row r="16" spans="1:12" ht="15" customHeight="1"/>
    <row r="17" spans="1:12" ht="15" customHeight="1"/>
    <row r="18" spans="1:12" ht="15" customHeight="1">
      <c r="A18" s="93"/>
      <c r="B18" s="93"/>
      <c r="C18" s="93"/>
      <c r="D18" s="93"/>
      <c r="E18" s="93"/>
      <c r="F18" s="93"/>
      <c r="G18" s="93"/>
      <c r="H18" s="93"/>
      <c r="I18" s="93"/>
      <c r="J18" s="94"/>
      <c r="K18" s="94"/>
      <c r="L18" s="93"/>
    </row>
    <row r="19" spans="1:12" ht="15" customHeight="1"/>
    <row r="20" spans="1:12" ht="15" customHeight="1"/>
    <row r="21" spans="1:12" ht="15" customHeight="1"/>
    <row r="22" spans="1:12" ht="15" customHeight="1"/>
    <row r="23" spans="1:12" ht="15" customHeight="1"/>
    <row r="24" spans="1:12" ht="15" customHeight="1"/>
    <row r="25" spans="1:12" ht="15" customHeight="1">
      <c r="B25" s="93"/>
    </row>
    <row r="26" spans="1:12" ht="15" customHeight="1">
      <c r="B26" s="93"/>
    </row>
    <row r="27" spans="1:12" ht="15" customHeight="1">
      <c r="B27" s="93"/>
    </row>
    <row r="28" spans="1:12" ht="15" customHeight="1">
      <c r="B28" s="93"/>
    </row>
    <row r="29" spans="1:12" ht="15" customHeight="1"/>
    <row r="30" spans="1:12" ht="15" customHeight="1"/>
    <row r="31" spans="1:12" ht="15" customHeight="1"/>
    <row r="32" spans="1:12" ht="15" customHeight="1"/>
    <row r="33" s="64" customFormat="1" ht="15" customHeight="1"/>
    <row r="34" s="64" customFormat="1" ht="15" customHeight="1"/>
    <row r="35" s="64" customFormat="1" ht="15" customHeight="1"/>
    <row r="36" s="64" customFormat="1" ht="15" customHeight="1"/>
    <row r="37" s="64" customFormat="1" ht="15" customHeight="1"/>
    <row r="38" s="64" customFormat="1" ht="15" customHeight="1"/>
    <row r="39" s="64" customFormat="1" ht="15" customHeight="1"/>
    <row r="40" s="64" customFormat="1" ht="15" customHeight="1"/>
    <row r="41" s="64" customFormat="1" ht="15" customHeight="1"/>
    <row r="42" s="64" customFormat="1" ht="15" customHeight="1"/>
    <row r="43" s="64" customFormat="1" ht="15" customHeight="1"/>
    <row r="44" s="64" customFormat="1" ht="15" customHeight="1"/>
    <row r="45" s="64" customFormat="1" ht="15" customHeight="1"/>
    <row r="46" s="64" customFormat="1" ht="15" customHeight="1"/>
    <row r="47" s="64" customFormat="1" ht="15" customHeight="1"/>
    <row r="48" s="64" customFormat="1" ht="15" customHeight="1"/>
    <row r="49" s="64" customFormat="1" ht="15" customHeight="1"/>
    <row r="50" s="64" customFormat="1" ht="15" customHeight="1"/>
    <row r="51" s="64" customFormat="1" ht="15" customHeight="1"/>
    <row r="52" s="64" customFormat="1" ht="15" customHeight="1"/>
    <row r="53" s="64" customFormat="1" ht="15" customHeight="1"/>
    <row r="54" s="64" customFormat="1" ht="15" customHeight="1"/>
    <row r="55" s="64" customFormat="1" ht="15" customHeight="1"/>
    <row r="56" s="64" customFormat="1" ht="15" customHeight="1"/>
    <row r="57" s="64" customFormat="1" ht="15" customHeight="1"/>
    <row r="58" s="64" customFormat="1" ht="15" customHeight="1"/>
    <row r="59" s="64" customFormat="1" ht="15" customHeight="1"/>
    <row r="60" s="64" customFormat="1" ht="15" customHeight="1"/>
    <row r="61" s="64" customFormat="1" ht="15" customHeight="1"/>
    <row r="62" s="64" customFormat="1" ht="15" customHeight="1"/>
    <row r="63" s="64" customFormat="1" ht="15" customHeight="1"/>
  </sheetData>
  <pageMargins left="0.7" right="0.7" top="0.75" bottom="0.75" header="0.3" footer="0.3"/>
  <pageSetup orientation="portrait" r:id="rId1"/>
  <headerFooter>
    <oddHeader>&amp;C&amp;G</oddHeader>
    <oddFooter>&amp;L&amp;"Avenir LT Std 55 Roman,Regular"&amp;12DRAFT February 9, 2021&amp;C&amp;"Avenir LT Std 55 Roman,Regular"&amp;12Page &amp;P of &amp;N&amp;R&amp;"Avenir LT Std 55 Roman,Regular"&amp;12&amp;A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Read Me</vt:lpstr>
      <vt:lpstr>Project Info</vt:lpstr>
      <vt:lpstr>Inputs</vt:lpstr>
      <vt:lpstr>GHG Summary</vt:lpstr>
      <vt:lpstr>Co-benefits Summary</vt:lpstr>
      <vt:lpstr>Documentation</vt:lpstr>
      <vt:lpstr>List values</vt:lpstr>
      <vt:lpstr>Contact_Email</vt:lpstr>
      <vt:lpstr>Contact_Name</vt:lpstr>
      <vt:lpstr>Contact_Phone_Number</vt:lpstr>
      <vt:lpstr>Date_Calculator_Completed</vt:lpstr>
      <vt:lpstr>Documentation_Checklist</vt:lpstr>
      <vt:lpstr>Methodologies</vt:lpstr>
      <vt:lpstr>'Co-benefits Summary'!Print_Area</vt:lpstr>
      <vt:lpstr>Documentation!Print_Area</vt:lpstr>
      <vt:lpstr>'GHG Summary'!Print_Area</vt:lpstr>
      <vt:lpstr>Inputs!Print_Area</vt:lpstr>
      <vt:lpstr>'Project Info'!Print_Area</vt:lpstr>
      <vt:lpstr>'Read Me'!Print_Area</vt:lpstr>
      <vt:lpstr>Project_Name</vt:lpstr>
      <vt:lpstr>ProjectName</vt:lpstr>
      <vt:lpstr>TCCFunds</vt:lpstr>
      <vt:lpstr>Total_TCC_Funds_Requested</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TCC Benefits Calculator Tool</dc:title>
  <dc:creator>Jessica Bede</dc:creator>
  <cp:lastModifiedBy>Craig, Kelsey@ARB</cp:lastModifiedBy>
  <cp:lastPrinted>2019-09-05T16:48:23Z</cp:lastPrinted>
  <dcterms:created xsi:type="dcterms:W3CDTF">2017-03-09T23:25:08Z</dcterms:created>
  <dcterms:modified xsi:type="dcterms:W3CDTF">2022-02-24T01:40:01Z</dcterms:modified>
</cp:coreProperties>
</file>